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MMORIYAM\Desktop\01_X390 Yoga\00_作業中\Excel Summary 修正\New\"/>
    </mc:Choice>
  </mc:AlternateContent>
  <xr:revisionPtr revIDLastSave="0" documentId="13_ncr:1_{26BD301B-B78F-4A73-B697-EB0993110B58}" xr6:coauthVersionLast="47" xr6:coauthVersionMax="47" xr10:uidLastSave="{00000000-0000-0000-0000-000000000000}"/>
  <bookViews>
    <workbookView xWindow="-110" yWindow="-110" windowWidth="19420" windowHeight="10300" tabRatio="784"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EPRCS_REPORT_PACKAGE_ID_" hidden="1">"66b7b7fa-c696-42ee-9cdc-bb508b24699b"</definedName>
    <definedName name="_EPRCS_RP_DOCLET_ID_" hidden="1">"a6c6d422-8153-4da4-93d8-62dea30168ad"</definedName>
    <definedName name="_EPRCS_VU_0089a18d_d0e7_4e83_8647_aa4803e794fe" hidden="1">40181</definedName>
    <definedName name="_EPRCS_VU_0332314f_5da7_4bdc_9c81_3d72b8a623ef" hidden="1">4889</definedName>
    <definedName name="_EPRCS_VU_03dfe522_cd78_4251_a80f_5ee64544026b" hidden="1">186889</definedName>
    <definedName name="_EPRCS_VU_046e9b66_f064_4002_a873_d4f709b3e550" hidden="1">0</definedName>
    <definedName name="_EPRCS_VU_049edf6c_0f57_4b55_b5b6_b03fa8bb30bf" hidden="1">-20</definedName>
    <definedName name="_EPRCS_VU_054736ac_8135_43cb_93b1_aa9f936dbcda" hidden="1">84</definedName>
    <definedName name="_EPRCS_VU_05a78ca1_2c69_4d41_99de_9f52a11cd11a" hidden="1">3695</definedName>
    <definedName name="_EPRCS_VU_06b9301d_3049_4e5e_9fd8_b92387753748" hidden="1">7188</definedName>
    <definedName name="_EPRCS_VU_082d5c19_aac5_43a4_b9ab_20b7654a6794" hidden="1">"12.5%"</definedName>
    <definedName name="_EPRCS_VU_083becbf_fad1_45ac_a986_0082c4a651e9" hidden="1">0</definedName>
    <definedName name="_EPRCS_VU_0878fcb4_bf82_4e51_b57b_dbd04da4bfab" hidden="1">116348</definedName>
    <definedName name="_EPRCS_VU_097e8a3e_915a_4df0_94a6_5081605761fb" hidden="1">0</definedName>
    <definedName name="_EPRCS_VU_0c9e7b6c_b43a_4082_aa67_470db8560f8a" hidden="1">18468</definedName>
    <definedName name="_EPRCS_VU_1061694f_a816_46f3_a4f1_4e95686aa630" hidden="1">11839</definedName>
    <definedName name="_EPRCS_VU_1086fec8_655a_4de5_b2b9_690212bbbcc0" hidden="1">173</definedName>
    <definedName name="_EPRCS_VU_1213afed_2fb7_40e6_a609_e414259ba4f3" hidden="1">19293</definedName>
    <definedName name="_EPRCS_VU_1266d272_d5a7_4258_8656_e82e9966c28c" hidden="1">8177</definedName>
    <definedName name="_EPRCS_VU_1286d147_8c6e_41fc_99f8_6779b8b69bf5" hidden="1">"32.2%"</definedName>
    <definedName name="_EPRCS_VU_12a99f6e_5a60_4232_befb_a03d64b87538" hidden="1">4332</definedName>
    <definedName name="_EPRCS_VU_13f2895b_7809_4167_ae00_cf64b7101d06" hidden="1">5226</definedName>
    <definedName name="_EPRCS_VU_161427a2_43c8_4e03_8968_7de43637a22e" hidden="1">419</definedName>
    <definedName name="_EPRCS_VU_167ac094_e9e5_4516_b4ae_346c7cbfb249" hidden="1">"4.6%"</definedName>
    <definedName name="_EPRCS_VU_169b86fa_9c12_424a_844e_d63fbd8a7186" hidden="1">34341</definedName>
    <definedName name="_EPRCS_VU_16a7cc11_029f_445c_9218_edf340939f4b" hidden="1">16423</definedName>
    <definedName name="_EPRCS_VU_17d2b06e_e363_4204_bea1_9425cf593998" hidden="1">837</definedName>
    <definedName name="_EPRCS_VU_1ce6898f_450b_4bcd_9f12_61f1f3402054" hidden="1">"-100.0%"</definedName>
    <definedName name="_EPRCS_VU_1d24e70a_6547_4eb9_b931_a80cc1642839" hidden="1">"8.3%"</definedName>
    <definedName name="_EPRCS_VU_1d4e3164_fe43_4536_9281_48eb7825d706" hidden="1">7975</definedName>
    <definedName name="_EPRCS_VU_1e2b3017_9b0b_4c51_a881_373ce4fe5e39" hidden="1">26645</definedName>
    <definedName name="_EPRCS_VU_1e7d35d1_18ae_47ee_8992_7f2eac858ec8" hidden="1">8207</definedName>
    <definedName name="_EPRCS_VU_1ecdc8c9_a882_4d5b_b330_040c4261d7e8" hidden="1">"0.8%"</definedName>
    <definedName name="_EPRCS_VU_1fb2765e_6d20_4777_9977_d01ac78eb16f" hidden="1">923</definedName>
    <definedName name="_EPRCS_VU_215ff1f9_c710_4f1d_9409_168e25e84d24" hidden="1">19384</definedName>
    <definedName name="_EPRCS_VU_24b8b467_2048_49b6_9c09_6cca344f3691" hidden="1">"-12.2%"</definedName>
    <definedName name="_EPRCS_VU_277d1f75_a962_46e3_be3c_fad74c5b2ef4" hidden="1">"32.6%"</definedName>
    <definedName name="_EPRCS_VU_28e6d410_8c32_4161_862f_080a45e2127f" hidden="1">7352</definedName>
    <definedName name="_EPRCS_VU_293080ae_d7a4_4eea_a36d_78fc61ed5094" hidden="1">"5.7%"</definedName>
    <definedName name="_EPRCS_VU_2c31ae8a_5bba_4609_b657_4622cd719f41" hidden="1">"7.6%"</definedName>
    <definedName name="_EPRCS_VU_2c668b58_66e1_44f2_9d50_ee9a81410a72" hidden="1">128</definedName>
    <definedName name="_EPRCS_VU_2c7daa9c_2cf9_45c5_a2d5_2fefb807f1b5" hidden="1">19888</definedName>
    <definedName name="_EPRCS_VU_2eb83715_b938_4ab9_9b84_14c60f23d4b6" hidden="1">717</definedName>
    <definedName name="_EPRCS_VU_30637f1d_ae73_424d_b5ce_f790f8a012fb" hidden="1">5382</definedName>
    <definedName name="_EPRCS_VU_30b213e9_3913_463c_99a3_32cf000bc151" hidden="1">292685</definedName>
    <definedName name="_EPRCS_VU_3133f4cf_31f4_4ef4_ba82_b4ef13e84f84" hidden="1">1157</definedName>
    <definedName name="_EPRCS_VU_31a502b8_766c_4533_a497_1aed3b02b07f" hidden="1">"19.5%"</definedName>
    <definedName name="_EPRCS_VU_3391fe3b_eb52_48a7_9296_dffa22f68c06" hidden="1">"-16.7%"</definedName>
    <definedName name="_EPRCS_VU_355114f3_584e_4659_812e_3b9903494b4d" hidden="1">24041</definedName>
    <definedName name="_EPRCS_VU_3694fe5e_7e18_4e24_b055_7bb37de07aa2" hidden="1">"33.1%"</definedName>
    <definedName name="_EPRCS_VU_36ef28ce_bfce_4675_b3ce_cc9c1dbd9f17" hidden="1">"13.7%"</definedName>
    <definedName name="_EPRCS_VU_370e5590_c160_44f1_8585_e454c1090cef" hidden="1">4817</definedName>
    <definedName name="_EPRCS_VU_3932791e_3b1f_4749_9dca_ca323ff0e86a" hidden="1">4526</definedName>
    <definedName name="_EPRCS_VU_3a2fc7a8_750f_4b94_ac92_4e0b1d098fd9" hidden="1">"8.4%"</definedName>
    <definedName name="_EPRCS_VU_3a95c6b0_3c2a_48a8_abb2_268c7e1574aa" hidden="1">0</definedName>
    <definedName name="_EPRCS_VU_3e1e8322_2b41_4891_bb35_3464a50ad8c0" hidden="1">13788</definedName>
    <definedName name="_EPRCS_VU_3ec2be57_6c19_4835_ad8f_fb83ee2dd955" hidden="1">117366</definedName>
    <definedName name="_EPRCS_VU_4195860c_1f6e_47d0_8d08_51a0a70c7170" hidden="1">1</definedName>
    <definedName name="_EPRCS_VU_421c7363_226c_4bdf_8b4b_f57007ec7b6c" hidden="1">59464</definedName>
    <definedName name="_EPRCS_VU_444f54ed_0458_44e7_8cd6_494334ffddb9" hidden="1">116</definedName>
    <definedName name="_EPRCS_VU_455d9c64_7d38_4116_8e3f_2d25be7d1191" hidden="1">50218</definedName>
    <definedName name="_EPRCS_VU_459af210_16c6_43b0_b2d9_5edb1fa553a1" hidden="1">"-100.0%"</definedName>
    <definedName name="_EPRCS_VU_47f1fa94_c8de_4506_8f97_10d07e9dd67c" hidden="1">13515</definedName>
    <definedName name="_EPRCS_VU_48185977_2c5a_4bda_8669_46be869e9516" hidden="1">"3.2%"</definedName>
    <definedName name="_EPRCS_VU_4d2ff4e5_12fa_4fae_bc35_ba5bb4709ee6" hidden="1">"1.2%"</definedName>
    <definedName name="_EPRCS_VU_4ed0cd67_836c_4be4_b78a_46d362976fb0" hidden="1">"32.6%"</definedName>
    <definedName name="_EPRCS_VU_4f722d98_11f7_4107_a32e_0114c615d346" hidden="1">19853</definedName>
    <definedName name="_EPRCS_VU_4f88101d_e41e_472e_b35e_4e53b3660ad6" hidden="1">0</definedName>
    <definedName name="_EPRCS_VU_4fae3102_e068_463d_9649_53508e44a781" hidden="1">24695</definedName>
    <definedName name="_EPRCS_VU_52b9b71f_03a6_4045_97ce_0a2fcd6770e5" hidden="1">11022</definedName>
    <definedName name="_EPRCS_VU_53055281_8a60_4312_ab9a_99b4e2718eec" hidden="1">"-100.0%"</definedName>
    <definedName name="_EPRCS_VU_53e6453f_b239_46dc_b097_5f56b8f6aa5a" hidden="1">0</definedName>
    <definedName name="_EPRCS_VU_54b1ddb7_09e3_4bae_a745_5ad0de162935" hidden="1">0</definedName>
    <definedName name="_EPRCS_VU_5772d042_8e60_425d_a6e6_96484d63e45f" hidden="1">0</definedName>
    <definedName name="_EPRCS_VU_5801cdd4_b36a_40cf_b0c4_f7f1c7be3a31" hidden="1">1742</definedName>
    <definedName name="_EPRCS_VU_5d9b992d_567d_4fb4_8eea_9f913d27ea79" hidden="1">"-"</definedName>
    <definedName name="_EPRCS_VU_5f229a91_757f_469a_9e11_0c4517014f0f" hidden="1">1029</definedName>
    <definedName name="_EPRCS_VU_5fa1b7f3_7bd4_4fce_8b2a_124a8841fbb3" hidden="1">"-30.0%"</definedName>
    <definedName name="_EPRCS_VU_5fa64385_924d_46e9_abe4_e3eb167bdf1e" hidden="1">48170</definedName>
    <definedName name="_EPRCS_VU_6089fa36_6fcf_4bde_a20e_d05614d508c1" hidden="1">116348</definedName>
    <definedName name="_EPRCS_VU_60ae714c_67f6_43f1_b0a9_e840deb0322c" hidden="1">"11.9%"</definedName>
    <definedName name="_EPRCS_VU_64d2f95d_4c28_41dd_8ed1_cbd79d0ad343" hidden="1">26057</definedName>
    <definedName name="_EPRCS_VU_677dbb4e_51d6_4438_ba74_827ea532fa2b" hidden="1">71453</definedName>
    <definedName name="_EPRCS_VU_6a1f1331_a77c_4a0e_80f9_9c6eb310696f" hidden="1">-3566</definedName>
    <definedName name="_EPRCS_VU_6a4fafb7_3cca_4aa9_9646_25be8ea17aec" hidden="1">"5.8%"</definedName>
    <definedName name="_EPRCS_VU_6b6ada42_db57_40d1_bada_b97da7e68eef" hidden="1">"14.4%"</definedName>
    <definedName name="_EPRCS_VU_6c1cf80b_8935_4e38_b1b6_f8f7300cf7a2" hidden="1">1034</definedName>
    <definedName name="_EPRCS_VU_6c6ac561_d084_4a2c_9b04_c0f760a4becc" hidden="1">4658</definedName>
    <definedName name="_EPRCS_VU_6e1522bc_cd34_44ff_b15d_c17cccc82aea" hidden="1">5438</definedName>
    <definedName name="_EPRCS_VU_70df691b_3ae3_4510_81ad_c53684807971" hidden="1">10070</definedName>
    <definedName name="_EPRCS_VU_72f0794e_ffc6_4c76_9360_d8754960ae25" hidden="1">27677</definedName>
    <definedName name="_EPRCS_VU_74487746_e594_4962_b359_e8802d18d79f" hidden="1">25164</definedName>
    <definedName name="_EPRCS_VU_74a6ccf9_9bb4_47ff_a836_c333a4f9c4d0" hidden="1">20850</definedName>
    <definedName name="_EPRCS_VU_75d13f3c_8fef_4d82_a3c9_31e6a698c3f9" hidden="1">0</definedName>
    <definedName name="_EPRCS_VU_76b0a232_2b51_40ec_9067_a0b3b0ecba93" hidden="1">"-1.2%"</definedName>
    <definedName name="_EPRCS_VU_77b5c70c_ceba_4d26_b8b1_75ae2cff0d6b" hidden="1">3748</definedName>
    <definedName name="_EPRCS_VU_78c92381_0bb4_489e_b114_9091fc907466" hidden="1">31298</definedName>
    <definedName name="_EPRCS_VU_79e1662e_21c1_43df_9513_47a874c18fe3" hidden="1">30726</definedName>
    <definedName name="_EPRCS_VU_7c826ec6_a236_4733_9c5f_9ce97f74dac2" hidden="1">"7.3%"</definedName>
    <definedName name="_EPRCS_VU_7ed10ab4_b445_4890_b918_84c8caf2a9d8" hidden="1">"11.7%"</definedName>
    <definedName name="_EPRCS_VU_80a7c3f6_0ab7_4824_8d53_f19a10a58bd3" hidden="1">144050</definedName>
    <definedName name="_EPRCS_VU_81559ba7_c190_4b83_9134_6c569754b991" hidden="1">3170</definedName>
    <definedName name="_EPRCS_VU_8212397e_35cd_4c88_ab68_2db998aececc" hidden="1">"9.3%"</definedName>
    <definedName name="_EPRCS_VU_834a03f5_28f2_4f11_80f9_c7ee5b856b8c" hidden="1">386</definedName>
    <definedName name="_EPRCS_VU_83d6e4a2_e276_4d4b_be6c_3882d57ce5d9" hidden="1">39733</definedName>
    <definedName name="_EPRCS_VU_85e90941_772e_45e6_a4f0_dc768c1d0599" hidden="1">-1190</definedName>
    <definedName name="_EPRCS_VU_8b2b0c6f_dc73_45e7_9e5c_80152896f906" hidden="1">"0.9%"</definedName>
    <definedName name="_EPRCS_VU_8b9c6880_db6b_45cf_85e8_f591f30e7e97" hidden="1">5602</definedName>
    <definedName name="_EPRCS_VU_8c761a15_1dd6_478a_bdaa_eff19f16251e" hidden="1">28078</definedName>
    <definedName name="_EPRCS_VU_8c951ff3_0d49_47c6_a829_53fcc35ef3f0" hidden="1">0</definedName>
    <definedName name="_EPRCS_VU_8d51c16b_8651_40ee_988a_7bc93c672f0b" hidden="1">12890</definedName>
    <definedName name="_EPRCS_VU_8e4d13c5_5b85_46de_9491_68684a716c48" hidden="1">"7.0%"</definedName>
    <definedName name="_EPRCS_VU_8e71ce64_c996_4536_b9a6_6ef405731d1c" hidden="1">"20.1%"</definedName>
    <definedName name="_EPRCS_VU_8ec06756_ea48_4e5c_bd02_8bfea90c2463" hidden="1">57372</definedName>
    <definedName name="_EPRCS_VU_918cfd18_6b27_4f3c_865e_a1e152cd07db" hidden="1">19685</definedName>
    <definedName name="_EPRCS_VU_91ffa9b9_6741_4d9d_80cb_09b5f514c2ea" hidden="1">82402</definedName>
    <definedName name="_EPRCS_VU_93981e76_b2c0_4752_9021_2dec4845cd58" hidden="1">8225</definedName>
    <definedName name="_EPRCS_VU_965be446_edca_456e_9f53_472fd43d3e33" hidden="1">176273</definedName>
    <definedName name="_EPRCS_VU_9aeac061_2e85_4b0f_b141_6d3d8036abf3" hidden="1">1523</definedName>
    <definedName name="_EPRCS_VU_9b1a59a2_f6aa_4c7d_b108_80d74248cf4d" hidden="1">"-0.7%"</definedName>
    <definedName name="_EPRCS_VU_a1e29f06_2507_4f9b_9839_1543d4c4ce7e" hidden="1">65011</definedName>
    <definedName name="_EPRCS_VU_a20fd6c0_d700_4e5d_bbe6_4e03a8b6d75b" hidden="1">-1080</definedName>
    <definedName name="_EPRCS_VU_a26051f5_5a93_496c_96af_c5910de67736" hidden="1">54056</definedName>
    <definedName name="_EPRCS_VU_a2f9fbb0_fa1e_49da_83b6_07df0187e1dd" hidden="1">3222</definedName>
    <definedName name="_EPRCS_VU_a46aacbb_f8f6_44b9_b95c_2be777ae4d54" hidden="1">"-100.0%"</definedName>
    <definedName name="_EPRCS_VU_a72ee336_64bf_4d00_b12f_8fd4220476a7" hidden="1">4226</definedName>
    <definedName name="_EPRCS_VU_a79bd707_7aed_4751_a9a1_b55fac8bedf4" hidden="1">148664</definedName>
    <definedName name="_EPRCS_VU_a83768bc_7e19_4506_9436_2763b3ab6e65" hidden="1">0</definedName>
    <definedName name="_EPRCS_VU_a90bc0ae_448d_4b6c_ae30_2d5ecd0628ac" hidden="1">38903</definedName>
    <definedName name="_EPRCS_VU_aa6aa383_534d_418b_a486_b5a8c99ee62c" hidden="1">"9.7%"</definedName>
    <definedName name="_EPRCS_VU_ad1a658a_52c4_41c4_bb17_54a524cf2a9b" hidden="1">22046</definedName>
    <definedName name="_EPRCS_VU_ae2cab58_cdb6_4781_b4cf_35eca5dc5657" hidden="1">"7.0%"</definedName>
    <definedName name="_EPRCS_VU_ae5fc98e_af73_40a8_b372_5c771e537bca" hidden="1">60047</definedName>
    <definedName name="_EPRCS_VU_af68e2d3_ab56_4ce4_83c3_c7c301dbaf69" hidden="1">18574</definedName>
    <definedName name="_EPRCS_VU_afd26bd2_7a76_4643_acdc_38803c239100" hidden="1">94481</definedName>
    <definedName name="_EPRCS_VU_b0048afd_c608_46a7_8e5d_16a0c8fcd1da" hidden="1">3819</definedName>
    <definedName name="_EPRCS_VU_b27635b5_c541_42b4_b6cf_26578c8427ec" hidden="1">158</definedName>
    <definedName name="_EPRCS_VU_b2b1f9b0_d781_4d71_a836_21f56ea1a19a" hidden="1">"-1.4%"</definedName>
    <definedName name="_EPRCS_VU_b3834fef_5e7a_4dc2_8e72_bce8f9b07141" hidden="1">57706</definedName>
    <definedName name="_EPRCS_VU_b43306fa_7f52_4572_9c16_53ab4b04dbe8" hidden="1">0</definedName>
    <definedName name="_EPRCS_VU_b4fa10b8_b66b_48b0_b6f9_98991ae81fc6" hidden="1">40079</definedName>
    <definedName name="_EPRCS_VU_b5d87e14_5a4e_4f01_983d_ed1b73344223" hidden="1">57971</definedName>
    <definedName name="_EPRCS_VU_b6a31fb9_c035_41d6_b0fd_f174c44405ef" hidden="1">0</definedName>
    <definedName name="_EPRCS_VU_b6d910a6_f6da_4ae6_a303_f62a102afceb" hidden="1">176883</definedName>
    <definedName name="_EPRCS_VU_b8501710_f438_414e_b00c_a8d5fbd34540" hidden="1">0</definedName>
    <definedName name="_EPRCS_VU_b99a63db_2885_4660_89d4_ff710b002b13" hidden="1">57553</definedName>
    <definedName name="_EPRCS_VU_ba07ee2a_c85e_486e_8944_7294b3c8d0bb" hidden="1">40193</definedName>
    <definedName name="_EPRCS_VU_bb56d95b_b115_4084_b562_fc6df6bc8d65" hidden="1">"-100.0%"</definedName>
    <definedName name="_EPRCS_VU_bb927e51_c6ea_45f7_b809_f021fcae9f42" hidden="1">"13.6%"</definedName>
    <definedName name="_EPRCS_VU_bbb667c4_e8e2_4596_80d0_d87a1793f2c1" hidden="1">"20.8%"</definedName>
    <definedName name="_EPRCS_VU_bf878fac_77ce_49a0_9a75_3566ceae73cb" hidden="1">14702</definedName>
    <definedName name="_EPRCS_VU_bfdc3063_6439_422f_ac41_1551d35868b5" hidden="1">"-100.0%"</definedName>
    <definedName name="_EPRCS_VU_c1c977cd_1242_422b_b83a_d33f17c2a0f1" hidden="1">9797</definedName>
    <definedName name="_EPRCS_VU_c1da9ae4_ea07_40f6_b9dc_d62549e8aa02" hidden="1">0</definedName>
    <definedName name="_EPRCS_VU_c3296aad_eafa_4473_a0fd_20cc74755ca8" hidden="1">-1455</definedName>
    <definedName name="_EPRCS_VU_c45d04af_cfa2_4fc1_98f5_2bd3a7a1a322" hidden="1">50276</definedName>
    <definedName name="_EPRCS_VU_c47cd0ee_0f43_4634_92c9_53e333dabfbe" hidden="1">5410</definedName>
    <definedName name="_EPRCS_VU_c4b603e5_c79a_4d71_97f3_e68a99d1c4a2" hidden="1">0</definedName>
    <definedName name="_EPRCS_VU_c5310902_1c63_4991_a730_c76b8b22192b" hidden="1">"-100.0%"</definedName>
    <definedName name="_EPRCS_VU_c8b40c6b_1111_45de_b24c_3d06981aacba" hidden="1">3284</definedName>
    <definedName name="_EPRCS_VU_ca303586_9958_44a3_9607_7200f38c7906" hidden="1">11795</definedName>
    <definedName name="_EPRCS_VU_cb276c35_8590_4be3_b1b2_c62ee866a067" hidden="1">"#DIV/0!"</definedName>
    <definedName name="_EPRCS_VU_cb6a4473_7e36_422d_a001_22a1a2f52b6d" hidden="1">0</definedName>
    <definedName name="_EPRCS_VU_ccc093de_8b27_4619_956d_1c95b527ea4a" hidden="1">0</definedName>
    <definedName name="_EPRCS_VU_ccc0b710_ed46_4d88_810c_48322dbf9c1b" hidden="1">31787</definedName>
    <definedName name="_EPRCS_VU_ce2791ab_902f_4e56_bd73_036ff6f73533" hidden="1">7857</definedName>
    <definedName name="_EPRCS_VU_ce53d34b_5ce1_40ce_8f25_93787711c4a7" hidden="1">"-100.0%"</definedName>
    <definedName name="_EPRCS_VU_cf312816_4e7e_4d76_8d41_136b0a535fc2" hidden="1">"22.5%"</definedName>
    <definedName name="_EPRCS_VU_cf3c8f02_8b1d_4a63_90d8_267a3a0dddfc" hidden="1">606</definedName>
    <definedName name="_EPRCS_VU_d0044424_839d_4742_9ff1_6fcbd028f993" hidden="1">89456</definedName>
    <definedName name="_EPRCS_VU_d1a48990_4d89_4613_9fc5_c366a0d56415" hidden="1">0</definedName>
    <definedName name="_EPRCS_VU_d4084be4_882f_4a29_afcc_b6ebd40f84ce" hidden="1">-1296</definedName>
    <definedName name="_EPRCS_VU_d5c58665_1de2_46e6_b02f_58caa5fc5d0e" hidden="1">62</definedName>
    <definedName name="_EPRCS_VU_d709a55e_b039_4462_8919_135bae14c8d0" hidden="1">3204</definedName>
    <definedName name="_EPRCS_VU_d8f55856_a04c_463e_8a8b_87b55fb5e919" hidden="1">"-1.8%"</definedName>
    <definedName name="_EPRCS_VU_da2d8271_9194_4c34_a91e_2645d3a68fe1" hidden="1">"-100.0%"</definedName>
    <definedName name="_EPRCS_VU_dd3087aa_fcc8_437a_adb7_bac604dcf816" hidden="1">"-12.3%"</definedName>
    <definedName name="_EPRCS_VU_de41a524_66f7_4f78_a1f5_f473057f95a2" hidden="1">"Q3"</definedName>
    <definedName name="_EPRCS_VU_deab8019_94f3_4ec8_97be_30ff4d985a7d" hidden="1">31968</definedName>
    <definedName name="_EPRCS_VU_e0d60f9d_9197_4777_8800_9fed8227ed15" hidden="1">"-5.9%"</definedName>
    <definedName name="_EPRCS_VU_e1619dde_53de_4854_b469_645d79fd0c2c" hidden="1">"9.7%"</definedName>
    <definedName name="_EPRCS_VU_e1e0d134_a690_4f41_b4a2_d5a8b8847fbf" hidden="1">0</definedName>
    <definedName name="_EPRCS_VU_e304a99e_3747_446b_bc74_1505f1099bcc" hidden="1">119176</definedName>
    <definedName name="_EPRCS_VU_e354d8de_7aba_40f8_b69d_57ddf6466475" hidden="1">"14.2%"</definedName>
    <definedName name="_EPRCS_VU_e3644842_d630_478a_ae2e_fcb2f32c0a9b" hidden="1">176336</definedName>
    <definedName name="_EPRCS_VU_e49de495_cb82_4f1c_9a93_b2224f8dce20" hidden="1">8514</definedName>
    <definedName name="_EPRCS_VU_e6104789_5417_4d02_a454_711bb8fc2bb8" hidden="1">160</definedName>
    <definedName name="_EPRCS_VU_e64382e1_9002_4e12_842c_ad8f4400ce0e" hidden="1">435</definedName>
    <definedName name="_EPRCS_VU_e759bb8a_258c_4e52_92a1_3d04e7386d00" hidden="1">22114</definedName>
    <definedName name="_EPRCS_VU_e96d9576_8d1a_457a_aa95_0e6898f39bf8" hidden="1">0</definedName>
    <definedName name="_EPRCS_VU_eb23204f_b8e4_4725_b7d6_7f1327aa1142" hidden="1">18581</definedName>
    <definedName name="_EPRCS_VU_ed293c97_a1d6_4179_9186_df25aa236f84" hidden="1">0</definedName>
    <definedName name="_EPRCS_VU_ef3bdc5b_3daf_418a_b401_8f5ccbf44d7f" hidden="1">"-100.0%"</definedName>
    <definedName name="_EPRCS_VU_f11efa1c_06ca_4f24_b015_8fc1f9cac4f5" hidden="1">8436</definedName>
    <definedName name="_EPRCS_VU_f2815431_9a8c_4055_9144_4665af720dfd" hidden="1">221232</definedName>
    <definedName name="_EPRCS_VU_f4573d81_4bf8_432e_b1b0_6b83f2606d1a" hidden="1">12877</definedName>
    <definedName name="_EPRCS_VU_f4ab1f1f_13a6_4ff1_b0cc_a04d319a7f54" hidden="1">19502</definedName>
    <definedName name="_EPRCS_VU_f59c91dd_a9d3_4140_9db7_c26676510bd3" hidden="1">182000</definedName>
    <definedName name="_EPRCS_VU_f64f5508_5795_4c37_8809_1925f17139c3" hidden="1">"-3.9%"</definedName>
    <definedName name="_EPRCS_VU_f657828e_b527_43c5_84e1_a408f3c74389" hidden="1">"-2.2%"</definedName>
    <definedName name="_EPRCS_VU_f679137b_4707_4627_8515_0796c39275e2" hidden="1">"11.0%"</definedName>
    <definedName name="_EPRCS_VU_f920c401_6548_4b28_bbba_5d2ead624e9e" hidden="1">0</definedName>
    <definedName name="_EPRCS_VU_fc19c8e9_f3b6_4e03_8843_db5870f325fe" hidden="1">"22.5%"</definedName>
    <definedName name="_EPRCS_VU_fc9c2c0e_4aad_4a50_a0ea_027810a23ef6" hidden="1">"-1.0%"</definedName>
    <definedName name="_EPRCS_VU_fe5b3175_c5d5_4d30_9d7c_99dd6a8632b2" hidden="1">8292</definedName>
    <definedName name="_EPRCS_VU_fff30505_a78e_4771_9a3b_9287aec1b25e" hidden="1">"9.6%"</definedName>
    <definedName name="_xlnm.Print_Area" localSheetId="1">'1.Rev YoY'!$C$1:$H$24</definedName>
    <definedName name="_xlnm.Print_Area" localSheetId="2">'2.Ope YoY'!$B$1:$I$22</definedName>
    <definedName name="_xlnm.Print_Area" localSheetId="3">'3.Summary'!$B$1:$Q$30</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0" i="6" l="1"/>
  <c r="R38" i="6"/>
  <c r="R36" i="6"/>
  <c r="R34" i="6"/>
  <c r="R32" i="6"/>
  <c r="R30" i="6"/>
  <c r="R28" i="6"/>
  <c r="R26" i="6"/>
  <c r="R23" i="6"/>
  <c r="R21" i="6"/>
  <c r="R19" i="6"/>
  <c r="R17" i="6"/>
  <c r="R15" i="6"/>
  <c r="R11" i="6"/>
  <c r="R9" i="6"/>
  <c r="R7" i="6"/>
  <c r="R5" i="6"/>
  <c r="G2" i="43034"/>
  <c r="B2" i="43036"/>
</calcChain>
</file>

<file path=xl/sharedStrings.xml><?xml version="1.0" encoding="utf-8"?>
<sst xmlns="http://schemas.openxmlformats.org/spreadsheetml/2006/main" count="455" uniqueCount="302">
  <si>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</si>
  <si>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</si>
  <si>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</si>
  <si>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</si>
  <si>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</si>
  <si>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</si>
  <si>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</si>
  <si>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</si>
  <si>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</si>
  <si>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</si>
  <si>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</si>
  <si>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</si>
  <si>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</si>
  <si>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</si>
  <si>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</si>
  <si>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</si>
  <si>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</si>
  <si>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</si>
  <si>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</si>
  <si>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</si>
  <si>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</si>
  <si>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</si>
  <si>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</si>
  <si>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</si>
  <si>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</si>
  <si>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</si>
  <si>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</si>
  <si>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</si>
  <si>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</si>
  <si>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</si>
  <si>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</si>
  <si>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●業績推移  Revenues and Net Income</t>
    <rPh sb="1" eb="3">
      <t>ギョウセキ</t>
    </rPh>
    <rPh sb="3" eb="5">
      <t>スイイ</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</si>
  <si>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</si>
  <si>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</si>
  <si>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</si>
  <si>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当期純利益 Net Income</t>
    <rPh sb="0" eb="2">
      <t>トウキ</t>
    </rPh>
    <rPh sb="2" eb="5">
      <t>ジュンリエキ</t>
    </rPh>
    <phoneticPr fontId="2"/>
  </si>
  <si>
    <t>東京都港区北青山2-5-8　オラクル青山センター</t>
    <rPh sb="0" eb="3">
      <t>トウキョウト</t>
    </rPh>
    <rPh sb="3" eb="5">
      <t>ミナトク</t>
    </rPh>
    <rPh sb="5" eb="8">
      <t>キタアオヤマ</t>
    </rPh>
    <rPh sb="18" eb="20">
      <t>アオヤマ</t>
    </rPh>
    <phoneticPr fontId="2"/>
  </si>
  <si>
    <t>貸借対照表要約　Summary of Balance Sheet</t>
    <rPh sb="0" eb="2">
      <t>タイシャク</t>
    </rPh>
    <rPh sb="2" eb="5">
      <t>タイショウヒョウ</t>
    </rPh>
    <rPh sb="5" eb="7">
      <t>ヨウヤク</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</si>
  <si>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</si>
  <si>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</si>
  <si>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</si>
  <si>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</si>
  <si>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</si>
  <si>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</si>
  <si>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</si>
  <si>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</si>
  <si>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</si>
  <si>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</si>
  <si>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</si>
  <si>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</si>
  <si>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</si>
  <si>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</si>
  <si>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</si>
  <si>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</si>
  <si>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</si>
  <si>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</si>
  <si>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</si>
  <si>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</si>
  <si>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</si>
  <si>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</si>
  <si>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</si>
  <si>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</si>
  <si>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直近業績要約　Summary of Recent Operating Results</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</si>
  <si>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</si>
  <si>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</si>
  <si>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</si>
  <si>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</si>
  <si>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</si>
  <si>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</si>
  <si>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</si>
  <si>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</si>
  <si>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</si>
  <si>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</si>
  <si>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</si>
  <si>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</si>
  <si>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</si>
  <si>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</si>
  <si>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</si>
  <si>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</si>
  <si>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4.</t>
  </si>
  <si>
    <t>3.</t>
  </si>
  <si>
    <t>3.直近業績要約　Summary of Recent Operating Results</t>
    <rPh sb="2" eb="4">
      <t>チョッキン</t>
    </rPh>
    <rPh sb="4" eb="6">
      <t>ギョウセキ</t>
    </rPh>
    <rPh sb="6" eb="8">
      <t>ヨウヤク</t>
    </rPh>
    <phoneticPr fontId="2"/>
  </si>
  <si>
    <t>http://www.oracle.com/jp/corporate/investor-relations/index.html</t>
  </si>
  <si>
    <t xml:space="preserve"> ハードウェア・システムズ仕入原価  (HW Systems Purchasing Expenses)</t>
    <rPh sb="13" eb="15">
      <t>ゲンカ</t>
    </rPh>
    <rPh sb="15" eb="16">
      <t>　</t>
    </rPh>
    <rPh sb="16" eb="17">
      <t>（</t>
    </rPh>
    <phoneticPr fontId="2"/>
  </si>
  <si>
    <t>売上高対前年同期比　Revenue YoY</t>
    <rPh sb="0" eb="2">
      <t>ウリアゲ</t>
    </rPh>
    <rPh sb="2" eb="3">
      <t>ダカ</t>
    </rPh>
    <rPh sb="3" eb="4">
      <t>タイ</t>
    </rPh>
    <rPh sb="4" eb="6">
      <t>ゼンネン</t>
    </rPh>
    <rPh sb="6" eb="9">
      <t>ドウキヒ</t>
    </rPh>
    <phoneticPr fontId="2"/>
  </si>
  <si>
    <t>2.</t>
  </si>
  <si>
    <t>営業利益対前年同期比　Operating Income YoY</t>
    <rPh sb="0" eb="2">
      <t>エイギョウ</t>
    </rPh>
    <rPh sb="2" eb="4">
      <t>リエキ</t>
    </rPh>
    <rPh sb="4" eb="5">
      <t>タイ</t>
    </rPh>
    <rPh sb="5" eb="7">
      <t>ゼンネン</t>
    </rPh>
    <rPh sb="7" eb="10">
      <t>ドウキヒ</t>
    </rPh>
    <phoneticPr fontId="2"/>
  </si>
  <si>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</si>
  <si>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</si>
  <si>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</si>
  <si>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</si>
  <si>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</si>
  <si>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</si>
  <si>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</si>
  <si>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</si>
  <si>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</si>
  <si>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</si>
  <si>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</si>
  <si>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</si>
  <si>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</si>
  <si>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</si>
  <si>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</si>
  <si>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</si>
  <si>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 xml:space="preserve">Sales of software &amp; hardware products, Cloud services and </t>
  </si>
  <si>
    <t xml:space="preserve">provision of various kinds of services supporting the use </t>
  </si>
  <si>
    <t>of such products for businesses</t>
  </si>
  <si>
    <t>ハードウェア･システムズ
Hardware Systems</t>
  </si>
  <si>
    <t>サービス
Services</t>
  </si>
  <si>
    <t>営業利益
Operating income</t>
    <rPh sb="0" eb="2">
      <t>エイギョウ</t>
    </rPh>
    <rPh sb="2" eb="4">
      <t>リエキ</t>
    </rPh>
    <phoneticPr fontId="2"/>
  </si>
  <si>
    <t>合計
Total Revenue</t>
    <rPh sb="0" eb="2">
      <t>ゴウケイ</t>
    </rPh>
    <phoneticPr fontId="2"/>
  </si>
  <si>
    <t>売上高 / Revenue</t>
    <rPh sb="0" eb="2">
      <t>ウリアゲ</t>
    </rPh>
    <rPh sb="2" eb="3">
      <t>ダカ</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</si>
  <si>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</si>
  <si>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</si>
  <si>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</si>
  <si>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4.セグメント別データおよび営業経費 / Segmental Info and Opex</t>
    <rPh sb="7" eb="8">
      <t>ベツ</t>
    </rPh>
    <rPh sb="14" eb="16">
      <t>エイギョウ</t>
    </rPh>
    <rPh sb="16" eb="18">
      <t>ケイヒ</t>
    </rPh>
    <phoneticPr fontId="2"/>
  </si>
  <si>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</si>
  <si>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</si>
  <si>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</si>
  <si>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</si>
  <si>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</si>
  <si>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</si>
  <si>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</si>
  <si>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</si>
  <si>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</si>
  <si>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</si>
  <si>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</si>
  <si>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</si>
  <si>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</si>
  <si>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</si>
  <si>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</si>
  <si>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</si>
  <si>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</si>
  <si>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</si>
  <si>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</si>
  <si>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</si>
  <si>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</si>
  <si>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</si>
  <si>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</si>
  <si>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</si>
  <si>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</si>
  <si>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</si>
  <si>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</si>
  <si>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</si>
  <si>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</si>
  <si>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</si>
  <si>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</si>
  <si>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</si>
  <si>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</si>
  <si>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</si>
  <si>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</si>
  <si>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</si>
  <si>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</si>
  <si>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</si>
  <si>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6.会社概要　Corporate Overview</t>
    <rPh sb="2" eb="4">
      <t>カイシャ</t>
    </rPh>
    <rPh sb="4" eb="6">
      <t>ガイヨウ</t>
    </rPh>
    <phoneticPr fontId="2"/>
  </si>
  <si>
    <t>5.</t>
  </si>
  <si>
    <t>6.</t>
  </si>
  <si>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</si>
  <si>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</si>
  <si>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Total</t>
  </si>
  <si>
    <t>内海 寛子</t>
  </si>
  <si>
    <t>Hiroko Utsumi</t>
  </si>
  <si>
    <t xml:space="preserve"> 業務委託費 (Outsourcing）</t>
    <rPh sb="1" eb="3">
      <t>ギョウム</t>
    </rPh>
    <rPh sb="3" eb="5">
      <t>イタク</t>
    </rPh>
    <rPh sb="5" eb="6">
      <t>ヒ</t>
    </rPh>
    <phoneticPr fontId="2"/>
  </si>
  <si>
    <t xml:space="preserve"> 広告宣伝費 (Advertising）</t>
    <rPh sb="1" eb="3">
      <t>コウコク</t>
    </rPh>
    <rPh sb="3" eb="6">
      <t>センデンヒ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</si>
  <si>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</si>
  <si>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</si>
  <si>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</si>
  <si>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</si>
  <si>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</si>
  <si>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</si>
  <si>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</si>
  <si>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</si>
  <si>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</si>
  <si>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</si>
  <si>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</si>
  <si>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</si>
  <si>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</si>
  <si>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</si>
  <si>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</si>
  <si>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</si>
  <si>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</si>
  <si>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</si>
  <si>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34.0%</t>
  </si>
  <si>
    <t>3.3%</t>
  </si>
  <si>
    <t>3.0%</t>
  </si>
  <si>
    <t>＊ FY21配当金内訳は、普通配当154円、特別配当992円、合計1,146円です。 / Breakdown of Dividends for May 2021; a normal dividend of 154 yen, a special dividend of 992 yen and total dividend is 1,146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8" eb="39">
      <t>エン</t>
    </rPh>
    <phoneticPr fontId="2"/>
  </si>
  <si>
    <t>2021/5</t>
  </si>
  <si>
    <t>Advance payments to suppliers</t>
  </si>
  <si>
    <t>前渡金</t>
    <rPh sb="0" eb="3">
      <t>マエワタシキン</t>
    </rPh>
    <phoneticPr fontId="1"/>
  </si>
  <si>
    <t>2021年5月期まで、契約負債は前受金として開示しております。/ Until FY21, Contract liabilities are disclosed as Advances by customers.</t>
  </si>
  <si>
    <t>Contract liabilities</t>
  </si>
  <si>
    <t>契約負債</t>
    <rPh sb="0" eb="2">
      <t>ケイヤク</t>
    </rPh>
    <rPh sb="2" eb="4">
      <t>フサイ</t>
    </rPh>
    <phoneticPr fontId="2"/>
  </si>
  <si>
    <t>34.1%</t>
  </si>
  <si>
    <t>4.1%</t>
  </si>
  <si>
    <t>-4.7%</t>
  </si>
  <si>
    <t>7.8%</t>
  </si>
  <si>
    <t>-13.9%</t>
  </si>
  <si>
    <t>2.1%</t>
  </si>
  <si>
    <t>-0.9%</t>
  </si>
  <si>
    <t>9.8%</t>
  </si>
  <si>
    <t>2022/5</t>
  </si>
  <si>
    <t xml:space="preserve">- </t>
  </si>
  <si>
    <t>31.6%</t>
  </si>
  <si>
    <t>32.7%</t>
  </si>
  <si>
    <t>32.3%</t>
  </si>
  <si>
    <t>34.2%</t>
  </si>
  <si>
    <t>32.8%</t>
  </si>
  <si>
    <t>業績予想 / FY24 Forecast</t>
    <rPh sb="0" eb="2">
      <t>ギョウセキ</t>
    </rPh>
    <rPh sb="2" eb="4">
      <t>ヨソウ</t>
    </rPh>
    <phoneticPr fontId="2"/>
  </si>
  <si>
    <t>-13.6%</t>
  </si>
  <si>
    <t>25.0%</t>
  </si>
  <si>
    <t>16.3%</t>
  </si>
  <si>
    <t>6.4%</t>
  </si>
  <si>
    <t>5.6%</t>
  </si>
  <si>
    <t>5.5%</t>
  </si>
  <si>
    <t>7.3%</t>
  </si>
  <si>
    <t>7.0%</t>
  </si>
  <si>
    <t>1.9%</t>
  </si>
  <si>
    <t>10.1%</t>
  </si>
  <si>
    <t>9.4%</t>
  </si>
  <si>
    <t>6.2%</t>
  </si>
  <si>
    <t>6.9%</t>
  </si>
  <si>
    <t>-10.1%</t>
  </si>
  <si>
    <t>20.1%</t>
  </si>
  <si>
    <t>8.4%</t>
  </si>
  <si>
    <t>5.3%</t>
  </si>
  <si>
    <t>3.6%</t>
  </si>
  <si>
    <t>1.1%</t>
  </si>
  <si>
    <t>-5.5%</t>
  </si>
  <si>
    <t>-3.8%</t>
  </si>
  <si>
    <t>1.3%</t>
  </si>
  <si>
    <t>5.7%</t>
  </si>
  <si>
    <t>8.5%</t>
  </si>
  <si>
    <t>-15.9%</t>
  </si>
  <si>
    <t>4.8%</t>
  </si>
  <si>
    <t>-15.1%</t>
  </si>
  <si>
    <t>-9.9%</t>
  </si>
  <si>
    <t>-9.0%</t>
  </si>
  <si>
    <t>-11.1%</t>
  </si>
  <si>
    <t>-7.0%</t>
  </si>
  <si>
    <t>-11.5%</t>
  </si>
  <si>
    <t>-7.1%</t>
  </si>
  <si>
    <t>15.8%</t>
  </si>
  <si>
    <t>-11.8%</t>
  </si>
  <si>
    <t>0.0%</t>
  </si>
  <si>
    <t>-8.0%</t>
  </si>
  <si>
    <t>-1.5%</t>
  </si>
  <si>
    <t>8.3%</t>
  </si>
  <si>
    <t>2.4%</t>
  </si>
  <si>
    <t>0.6%</t>
  </si>
  <si>
    <t>1.6%</t>
  </si>
  <si>
    <t>クラウドサービス
Cloud Services</t>
  </si>
  <si>
    <t>ライセンスサポート
License Support</t>
  </si>
  <si>
    <t>クラウドライセンス＆オンプレミスライセンス
Cloud License &amp; On Premise License</t>
  </si>
  <si>
    <t>2023/5</t>
  </si>
  <si>
    <t>クラウドサービス＆ライセンスサポート
Cloud Services &amp; License Support</t>
  </si>
  <si>
    <t>-</t>
  </si>
  <si>
    <t>Short-term loans receivable from subsidiaries and associates</t>
  </si>
  <si>
    <t>-</t>
  </si>
  <si>
    <t>2024年5月期(FY24)第3四半期　業績補足資料</t>
    <rPh sb="4" eb="5">
      <t>ネン</t>
    </rPh>
    <rPh sb="7" eb="8">
      <t>キ</t>
    </rPh>
    <rPh sb="14" eb="15">
      <t>ダイ</t>
    </rPh>
    <rPh sb="16" eb="17">
      <t>シ</t>
    </rPh>
    <rPh sb="17" eb="19">
      <t>ハンキ</t>
    </rPh>
    <rPh sb="20" eb="22">
      <t>ギョウセキ</t>
    </rPh>
    <rPh sb="22" eb="24">
      <t>ホソク</t>
    </rPh>
    <phoneticPr fontId="2"/>
  </si>
  <si>
    <t>3rd Quarter, Fiscal Year ending May 2024 (FY24) Business Results</t>
  </si>
  <si>
    <t>2024年2月29日現在 / as of February 29, 2024</t>
    <rPh sb="4" eb="5">
      <t>ネン</t>
    </rPh>
    <phoneticPr fontId="2"/>
  </si>
  <si>
    <t>2024/2</t>
  </si>
  <si>
    <t>2024/2</t>
  </si>
  <si>
    <t>2020/5</t>
  </si>
  <si>
    <t>* 第1四半期会計期間よりクラウド＆ライセンスセグメントの区分の内、当社が注力しているクラウドサービス売上高の重要性が高まったため、「クラウドサービス＆ライセンスサポート」を「クラウドサービス」及び「ライセンスサポート」の2区分に変更しました。なお、前期
は変更後の区分により作成したものを開示しております。/ Effective from the first quarter of the current fiscal year, "Cloud Services &amp; License Support" was reclassified into two segments, "Cloud Services" and "License Support," due to the increased importance of cloud services sales, which is our focus in the Cloud &amp; Licensing segment. Information of revenues for the previous fiscal year is disclosed based on the classification after the change.</t>
  </si>
  <si>
    <t>-</t>
  </si>
  <si>
    <t/>
  </si>
  <si>
    <t>32.2%</t>
  </si>
  <si>
    <t>33.1%</t>
  </si>
  <si>
    <t>32.6%</t>
  </si>
  <si>
    <t>11.9%</t>
  </si>
  <si>
    <t>11.7%</t>
  </si>
  <si>
    <t>22.5%</t>
  </si>
  <si>
    <t>-5.9%</t>
  </si>
  <si>
    <t>-3.9%</t>
  </si>
  <si>
    <t>1.2%</t>
  </si>
  <si>
    <t>13.7%</t>
  </si>
  <si>
    <t>7.6%</t>
  </si>
  <si>
    <t>9.3%</t>
  </si>
  <si>
    <t>-1.2%</t>
  </si>
  <si>
    <t>-1.8%</t>
  </si>
  <si>
    <t>4.6%</t>
  </si>
  <si>
    <t>-1.4%</t>
  </si>
  <si>
    <t>0.9%</t>
  </si>
  <si>
    <t>11.0%</t>
  </si>
  <si>
    <t>3.2%</t>
  </si>
  <si>
    <t>12.5%</t>
  </si>
  <si>
    <t>5.8%</t>
  </si>
  <si>
    <t>14.2%</t>
  </si>
  <si>
    <t>9.6%</t>
  </si>
  <si>
    <t>9.7%</t>
  </si>
  <si>
    <t>20.8%</t>
  </si>
  <si>
    <t>-30.0%</t>
  </si>
  <si>
    <t>19.5%</t>
  </si>
  <si>
    <t>0.8%</t>
  </si>
  <si>
    <t>-16.7%</t>
  </si>
  <si>
    <t>-12.3%</t>
  </si>
  <si>
    <t>-0.7%</t>
  </si>
  <si>
    <t>-12.2%</t>
  </si>
  <si>
    <t>-2.2%</t>
  </si>
  <si>
    <t>13.6%</t>
  </si>
  <si>
    <t>-1.0%</t>
  </si>
  <si>
    <t>14.4%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</si>
</sst>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5">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
      <patternFill patternType="solid">
        <fgColor rgb="FFFFFF99"/>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bottom/>
      <diagonal/>
    </border>
    <border>
      <left/>
      <right style="medium">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right/>
      <top style="medium">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diagonal/>
    </border>
    <border>
      <left/>
      <right style="medium">
        <color auto="1"/>
      </right>
      <top style="thin">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hair">
        <color auto="1"/>
      </top>
      <bottom/>
      <diagonal/>
    </border>
    <border>
      <left/>
      <right/>
      <top style="hair">
        <color auto="1"/>
      </top>
      <bottom/>
      <diagonal/>
    </border>
    <border>
      <left/>
      <right style="thin">
        <color auto="1"/>
      </right>
      <top style="thin">
        <color auto="1"/>
      </top>
      <bottom style="thin">
        <color auto="1"/>
      </bottom>
      <diagonal/>
    </border>
    <border>
      <left/>
      <right style="thin">
        <color auto="1"/>
      </right>
      <top/>
      <bottom style="medium">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top style="thin">
        <color auto="1"/>
      </top>
      <bottom style="medium">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right style="medium">
        <color auto="1"/>
      </right>
      <top style="thin">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style="medium">
        <color auto="1"/>
      </right>
      <top style="hair">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s>
  <cellStyleXfs count="340">
    <xf numFmtId="0" fontId="0" fillId="0" borderId="0"/>
    <xf numFmtId="9" fontId="124" fillId="0" borderId="0" applyFont="0" applyFill="0" applyBorder="0" applyAlignment="0" applyProtection="0"/>
    <xf numFmtId="38" fontId="124" fillId="0" borderId="0" applyFont="0" applyFill="0" applyBorder="0" applyAlignment="0" applyProtection="0"/>
    <xf numFmtId="0" fontId="4" fillId="0" borderId="0" applyNumberFormat="0" applyFill="0" applyBorder="0">
      <protection locked="0"/>
    </xf>
    <xf numFmtId="193" fontId="48" fillId="0" borderId="0"/>
    <xf numFmtId="193" fontId="48" fillId="0" borderId="0"/>
    <xf numFmtId="0" fontId="49" fillId="0" borderId="0"/>
    <xf numFmtId="0" fontId="49"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46" fillId="0" borderId="0"/>
    <xf numFmtId="0" fontId="47" fillId="0" borderId="0"/>
    <xf numFmtId="0" fontId="52"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30" fillId="0" borderId="0"/>
    <xf numFmtId="0" fontId="52" fillId="0" borderId="0"/>
    <xf numFmtId="0" fontId="51" fillId="0" borderId="0" applyNumberFormat="0" applyFill="0" applyBorder="0" applyAlignment="0" applyProtection="0"/>
    <xf numFmtId="0" fontId="46" fillId="0" borderId="0"/>
    <xf numFmtId="0" fontId="51"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xf numFmtId="0" fontId="52" fillId="0" borderId="0"/>
    <xf numFmtId="0" fontId="30" fillId="0" borderId="0"/>
    <xf numFmtId="0" fontId="49" fillId="0" borderId="0"/>
    <xf numFmtId="0" fontId="49" fillId="0" borderId="0"/>
    <xf numFmtId="0" fontId="29" fillId="0" borderId="0"/>
    <xf numFmtId="0" fontId="5" fillId="0" borderId="0"/>
    <xf numFmtId="0" fontId="5" fillId="0" borderId="0"/>
    <xf numFmtId="193" fontId="48" fillId="0" borderId="0"/>
    <xf numFmtId="193" fontId="48" fillId="0" borderId="0"/>
    <xf numFmtId="193" fontId="48" fillId="0" borderId="0"/>
    <xf numFmtId="193" fontId="48" fillId="0" borderId="0"/>
    <xf numFmtId="193" fontId="48" fillId="0" borderId="0"/>
    <xf numFmtId="0" fontId="5" fillId="0" borderId="0"/>
    <xf numFmtId="0" fontId="29" fillId="0" borderId="0"/>
    <xf numFmtId="0" fontId="47" fillId="0" borderId="0"/>
    <xf numFmtId="0" fontId="5" fillId="0" borderId="0"/>
    <xf numFmtId="0" fontId="47" fillId="0" borderId="0"/>
    <xf numFmtId="193" fontId="48" fillId="0" borderId="0"/>
    <xf numFmtId="0" fontId="5" fillId="0" borderId="0"/>
    <xf numFmtId="0" fontId="29" fillId="0" borderId="0"/>
    <xf numFmtId="0" fontId="5" fillId="0" borderId="0"/>
    <xf numFmtId="0" fontId="47"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47" fillId="0" borderId="0"/>
    <xf numFmtId="0" fontId="5" fillId="0" borderId="0"/>
    <xf numFmtId="0" fontId="5" fillId="0" borderId="0"/>
    <xf numFmtId="0" fontId="5" fillId="0" borderId="0"/>
    <xf numFmtId="0" fontId="29" fillId="0" borderId="0"/>
    <xf numFmtId="0" fontId="5" fillId="0" borderId="0"/>
    <xf numFmtId="0" fontId="53" fillId="0" borderId="0" applyNumberFormat="0" applyFill="0" applyBorder="0">
      <protection locked="0"/>
    </xf>
    <xf numFmtId="0" fontId="54" fillId="0" borderId="0" applyNumberFormat="0" applyFill="0" applyBorder="0">
      <protection locked="0"/>
    </xf>
    <xf numFmtId="0" fontId="46" fillId="0" borderId="0"/>
    <xf numFmtId="206" fontId="55" fillId="0" borderId="0" applyFont="0" applyFill="0" applyBorder="0" applyAlignment="0" applyProtection="0"/>
    <xf numFmtId="9" fontId="50" fillId="0" borderId="0" applyFont="0" applyFill="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49" fillId="0" borderId="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9" borderId="0" applyNumberFormat="0" applyBorder="0" applyAlignment="0" applyProtection="0"/>
    <xf numFmtId="178" fontId="27" fillId="0" borderId="0" applyFont="0" applyFill="0" applyBorder="0" applyAlignment="0" applyProtection="0"/>
    <xf numFmtId="195" fontId="56" fillId="0" borderId="0" applyFont="0" applyFill="0" applyBorder="0" applyAlignment="0" applyProtection="0"/>
    <xf numFmtId="177" fontId="57" fillId="0" borderId="0" applyFont="0" applyFill="0" applyBorder="0" applyAlignment="0" applyProtection="0"/>
    <xf numFmtId="196" fontId="56" fillId="0" borderId="0" applyFont="0" applyFill="0" applyBorder="0" applyAlignment="0" applyProtection="0"/>
    <xf numFmtId="179" fontId="57" fillId="0" borderId="0" applyFont="0" applyFill="0" applyBorder="0" applyAlignment="0" applyProtection="0"/>
    <xf numFmtId="0" fontId="50" fillId="0" borderId="0"/>
    <xf numFmtId="193" fontId="56" fillId="0" borderId="0" applyFont="0" applyFill="0" applyBorder="0" applyAlignment="0" applyProtection="0"/>
    <xf numFmtId="178" fontId="58" fillId="0" borderId="0" applyFont="0" applyFill="0" applyBorder="0" applyAlignment="0" applyProtection="0"/>
    <xf numFmtId="194" fontId="56" fillId="0" borderId="0" applyFont="0" applyFill="0" applyBorder="0" applyAlignment="0" applyProtection="0"/>
    <xf numFmtId="180" fontId="58" fillId="0" borderId="0" applyFont="0" applyFill="0" applyBorder="0" applyAlignment="0" applyProtection="0"/>
    <xf numFmtId="0" fontId="102" fillId="3" borderId="0" applyNumberFormat="0" applyBorder="0" applyAlignment="0" applyProtection="0"/>
    <xf numFmtId="0" fontId="59" fillId="0" borderId="0" applyNumberFormat="0" applyFill="0" applyBorder="0" applyAlignment="0" applyProtection="0"/>
    <xf numFmtId="0" fontId="60" fillId="0" borderId="0"/>
    <xf numFmtId="0" fontId="61" fillId="0" borderId="0"/>
    <xf numFmtId="0" fontId="62" fillId="0" borderId="0"/>
    <xf numFmtId="0" fontId="34" fillId="0" borderId="0" applyFill="0">
      <alignment horizontal="center"/>
    </xf>
    <xf numFmtId="186" fontId="28" fillId="0" borderId="0" applyFill="0" applyBorder="0" applyAlignment="0"/>
    <xf numFmtId="0" fontId="103" fillId="20" borderId="1" applyNumberFormat="0" applyAlignment="0" applyProtection="0"/>
    <xf numFmtId="0" fontId="60" fillId="0" borderId="0"/>
    <xf numFmtId="23" fontId="27" fillId="0" borderId="0" applyFont="0" applyFill="0" applyBorder="0" applyAlignment="0" applyProtection="0"/>
    <xf numFmtId="25" fontId="27" fillId="0" borderId="0" applyFont="0" applyFill="0" applyBorder="0" applyAlignment="0" applyProtection="0"/>
    <xf numFmtId="188" fontId="27" fillId="0" borderId="0" applyFont="0" applyFill="0" applyBorder="0" applyAlignment="0" applyProtection="0"/>
    <xf numFmtId="49" fontId="27" fillId="0" borderId="0" applyFont="0" applyFill="0" applyBorder="0" applyAlignment="0" applyProtection="0"/>
    <xf numFmtId="0" fontId="64" fillId="21" borderId="2" applyNumberFormat="0" applyAlignment="0" applyProtection="0"/>
    <xf numFmtId="0" fontId="63" fillId="0" borderId="0" applyNumberFormat="0" applyFill="0" applyBorder="0">
      <protection locked="0"/>
    </xf>
    <xf numFmtId="0" fontId="64" fillId="22" borderId="0">
      <alignment horizontal="left"/>
    </xf>
    <xf numFmtId="0" fontId="65" fillId="22" borderId="0">
      <alignment horizontal="right"/>
    </xf>
    <xf numFmtId="0" fontId="66" fillId="23" borderId="0">
      <alignment horizontal="center"/>
    </xf>
    <xf numFmtId="0" fontId="65" fillId="22" borderId="0">
      <alignment horizontal="right"/>
    </xf>
    <xf numFmtId="0" fontId="67" fillId="23" borderId="0">
      <alignment horizontal="left"/>
    </xf>
    <xf numFmtId="197" fontId="48" fillId="0" borderId="0"/>
    <xf numFmtId="183" fontId="27" fillId="0" borderId="0" applyFont="0" applyFill="0" applyAlignment="0" applyProtection="0"/>
    <xf numFmtId="189" fontId="27" fillId="0" borderId="0" applyFont="0" applyFill="0" applyBorder="0" applyAlignment="0" applyProtection="0"/>
    <xf numFmtId="0" fontId="68" fillId="0" borderId="0" applyNumberFormat="0"/>
    <xf numFmtId="0" fontId="48" fillId="0" borderId="0"/>
    <xf numFmtId="0" fontId="69" fillId="0" borderId="3" applyNumberFormat="0" applyBorder="0">
      <alignment horizontal="centerContinuous"/>
    </xf>
    <xf numFmtId="30" fontId="31" fillId="0" borderId="0" applyFont="0" applyFill="0" applyBorder="0" applyAlignment="0" applyProtection="0"/>
    <xf numFmtId="198" fontId="48" fillId="0" borderId="0" applyFont="0" applyFill="0" applyBorder="0" applyAlignment="0" applyProtection="0"/>
    <xf numFmtId="199" fontId="48" fillId="0" borderId="0" applyFont="0" applyFill="0" applyBorder="0" applyAlignment="0" applyProtection="0"/>
    <xf numFmtId="200" fontId="48" fillId="0" borderId="0"/>
    <xf numFmtId="0" fontId="70" fillId="0" borderId="0" applyNumberFormat="0"/>
    <xf numFmtId="0" fontId="32" fillId="0" borderId="0">
      <alignment horizontal="left"/>
    </xf>
    <xf numFmtId="0" fontId="5" fillId="0" borderId="0" applyFont="0" applyFill="0" applyBorder="0" applyAlignment="0" applyProtection="0"/>
    <xf numFmtId="183" fontId="33" fillId="0" borderId="4"/>
    <xf numFmtId="0" fontId="104" fillId="0" borderId="0" applyNumberFormat="0" applyFill="0" applyBorder="0" applyAlignment="0" applyProtection="0"/>
    <xf numFmtId="2" fontId="3" fillId="0" borderId="0" applyProtection="0"/>
    <xf numFmtId="0" fontId="71" fillId="0" borderId="0" applyNumberFormat="0" applyFill="0" applyBorder="0">
      <protection locked="0"/>
    </xf>
    <xf numFmtId="0" fontId="105" fillId="4" borderId="0" applyNumberFormat="0" applyBorder="0" applyAlignment="0" applyProtection="0"/>
    <xf numFmtId="0" fontId="34" fillId="20" borderId="0" applyNumberFormat="0" applyBorder="0" applyAlignment="0" applyProtection="0"/>
    <xf numFmtId="0" fontId="69" fillId="0" borderId="0">
      <alignment horizontal="left"/>
    </xf>
    <xf numFmtId="0" fontId="35" fillId="0" borderId="5" applyNumberFormat="0" applyProtection="0"/>
    <xf numFmtId="0" fontId="35" fillId="0" borderId="6">
      <alignment horizontal="left" vertical="center"/>
    </xf>
    <xf numFmtId="0" fontId="106" fillId="0" borderId="7" applyNumberFormat="0" applyFill="0" applyAlignment="0" applyProtection="0"/>
    <xf numFmtId="0" fontId="107" fillId="0" borderId="8" applyNumberFormat="0" applyFill="0" applyAlignment="0" applyProtection="0"/>
    <xf numFmtId="0" fontId="108" fillId="0" borderId="9" applyNumberFormat="0" applyFill="0" applyAlignment="0" applyProtection="0"/>
    <xf numFmtId="0" fontId="108" fillId="0" borderId="0" applyNumberFormat="0" applyFill="0" applyBorder="0" applyAlignment="0" applyProtection="0"/>
    <xf numFmtId="0" fontId="72" fillId="0" borderId="0"/>
    <xf numFmtId="0" fontId="73" fillId="0" borderId="0" applyProtection="0"/>
    <xf numFmtId="0" fontId="35" fillId="0" borderId="0" applyProtection="0"/>
    <xf numFmtId="0" fontId="109" fillId="7" borderId="1" applyNumberFormat="0" applyAlignment="0" applyProtection="0"/>
    <xf numFmtId="0" fontId="34" fillId="24" borderId="10" applyNumberFormat="0" applyBorder="0" applyAlignment="0" applyProtection="0"/>
    <xf numFmtId="0" fontId="109" fillId="7" borderId="1" applyNumberFormat="0" applyAlignment="0" applyProtection="0"/>
    <xf numFmtId="37" fontId="31" fillId="0" borderId="11" applyFill="0" applyBorder="0" applyAlignment="0" applyProtection="0"/>
    <xf numFmtId="0" fontId="30" fillId="0" borderId="0"/>
    <xf numFmtId="2" fontId="74" fillId="0" borderId="0" applyFont="0" applyFill="0" applyBorder="0" applyAlignment="0"/>
    <xf numFmtId="0" fontId="64" fillId="22" borderId="0">
      <alignment horizontal="left"/>
    </xf>
    <xf numFmtId="0" fontId="75" fillId="23" borderId="0">
      <alignment horizontal="left"/>
    </xf>
    <xf numFmtId="0" fontId="110"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7" fillId="0" borderId="0" applyFont="0" applyFill="0" applyBorder="0" applyAlignment="0" applyProtection="0"/>
    <xf numFmtId="4" fontId="29" fillId="0" borderId="0" applyFont="0" applyFill="0" applyBorder="0" applyAlignment="0" applyProtection="0"/>
    <xf numFmtId="0" fontId="42" fillId="0" borderId="13"/>
    <xf numFmtId="39" fontId="76" fillId="0" borderId="0"/>
    <xf numFmtId="216" fontId="5" fillId="0" borderId="0" applyFont="0" applyFill="0" applyBorder="0" applyAlignment="0" applyProtection="0"/>
    <xf numFmtId="217" fontId="5" fillId="0" borderId="0" applyFont="0" applyFill="0" applyBorder="0" applyAlignment="0" applyProtection="0"/>
    <xf numFmtId="219" fontId="47" fillId="0" borderId="0" applyFont="0" applyFill="0" applyBorder="0" applyAlignment="0" applyProtection="0"/>
    <xf numFmtId="221" fontId="29" fillId="0" borderId="0" applyFont="0" applyFill="0" applyBorder="0" applyAlignment="0" applyProtection="0"/>
    <xf numFmtId="0" fontId="77" fillId="0" borderId="0" applyNumberFormat="0" applyFill="0" applyBorder="0">
      <protection locked="0"/>
    </xf>
    <xf numFmtId="0" fontId="111" fillId="25" borderId="0" applyNumberFormat="0" applyBorder="0" applyAlignment="0" applyProtection="0"/>
    <xf numFmtId="2" fontId="32" fillId="23" borderId="0"/>
    <xf numFmtId="37" fontId="78" fillId="0" borderId="0"/>
    <xf numFmtId="185" fontId="27" fillId="0" borderId="0" applyFont="0" applyFill="0" applyBorder="0" applyAlignment="0" applyProtection="0"/>
    <xf numFmtId="0" fontId="76" fillId="0" borderId="0"/>
    <xf numFmtId="187" fontId="124" fillId="0" borderId="0"/>
    <xf numFmtId="201" fontId="47" fillId="0" borderId="0" applyFont="0" applyFill="0" applyBorder="0" applyProtection="0"/>
    <xf numFmtId="202" fontId="47" fillId="0" borderId="0" applyFont="0" applyFill="0" applyBorder="0" applyProtection="0"/>
    <xf numFmtId="203" fontId="47" fillId="0" borderId="0" applyFont="0" applyFill="0" applyBorder="0" applyProtection="0"/>
    <xf numFmtId="204" fontId="47" fillId="0" borderId="0" applyFont="0" applyFill="0" applyBorder="0" applyProtection="0"/>
    <xf numFmtId="187" fontId="48" fillId="0" borderId="0"/>
    <xf numFmtId="0" fontId="112" fillId="24" borderId="14" applyNumberFormat="0" applyFont="0" applyAlignment="0" applyProtection="0"/>
    <xf numFmtId="0" fontId="113" fillId="20" borderId="15" applyNumberFormat="0" applyAlignment="0" applyProtection="0"/>
    <xf numFmtId="40" fontId="28" fillId="23" borderId="0">
      <alignment horizontal="right"/>
    </xf>
    <xf numFmtId="0" fontId="36" fillId="23" borderId="0">
      <alignment horizontal="right"/>
    </xf>
    <xf numFmtId="0" fontId="37" fillId="23" borderId="16"/>
    <xf numFmtId="0" fontId="37" fillId="0" borderId="0" applyBorder="0">
      <alignment horizontal="centerContinuous"/>
    </xf>
    <xf numFmtId="0" fontId="38" fillId="0" borderId="0" applyBorder="0">
      <alignment horizontal="centerContinuous"/>
    </xf>
    <xf numFmtId="0" fontId="113" fillId="20" borderId="15" applyNumberFormat="0" applyAlignment="0" applyProtection="0"/>
    <xf numFmtId="0" fontId="79" fillId="4" borderId="0"/>
    <xf numFmtId="10" fontId="5" fillId="0" borderId="0" applyFont="0" applyFill="0" applyBorder="0" applyAlignment="0" applyProtection="0"/>
    <xf numFmtId="9" fontId="27" fillId="0" borderId="0" applyFont="0" applyFill="0" applyBorder="0" applyAlignment="0" applyProtection="0"/>
    <xf numFmtId="10" fontId="27" fillId="0" borderId="0" applyFont="0" applyFill="0" applyBorder="0" applyAlignment="0" applyProtection="0"/>
    <xf numFmtId="9" fontId="76" fillId="0" borderId="0"/>
    <xf numFmtId="4" fontId="32" fillId="0" borderId="0">
      <alignment horizontal="right"/>
    </xf>
    <xf numFmtId="0" fontId="29" fillId="0" borderId="0" applyNumberFormat="0" applyFont="0" applyFill="0" applyBorder="0" applyProtection="0"/>
    <xf numFmtId="15" fontId="29" fillId="0" borderId="0" applyFont="0" applyFill="0" applyBorder="0" applyAlignment="0" applyProtection="0"/>
    <xf numFmtId="4" fontId="29" fillId="0" borderId="0" applyFont="0" applyFill="0" applyBorder="0" applyAlignment="0" applyProtection="0"/>
    <xf numFmtId="205" fontId="52" fillId="0" borderId="6">
      <alignment horizontal="right"/>
    </xf>
    <xf numFmtId="0" fontId="80" fillId="0" borderId="13">
      <alignment horizontal="center"/>
    </xf>
    <xf numFmtId="3" fontId="29" fillId="0" borderId="0" applyFont="0" applyFill="0" applyBorder="0" applyAlignment="0" applyProtection="0"/>
    <xf numFmtId="0" fontId="29" fillId="26" borderId="0" applyNumberFormat="0" applyFont="0" applyBorder="0" applyAlignment="0" applyProtection="0"/>
    <xf numFmtId="0" fontId="49" fillId="0" borderId="0"/>
    <xf numFmtId="0" fontId="49" fillId="0" borderId="0"/>
    <xf numFmtId="0" fontId="75" fillId="25" borderId="0">
      <alignment horizontal="center"/>
    </xf>
    <xf numFmtId="49" fontId="81" fillId="23" borderId="0">
      <alignment horizontal="center"/>
    </xf>
    <xf numFmtId="4" fontId="39" fillId="0" borderId="0">
      <alignment horizontal="right"/>
    </xf>
    <xf numFmtId="0" fontId="124" fillId="0" borderId="0" applyNumberFormat="0" applyFill="0" applyBorder="0" applyProtection="0"/>
    <xf numFmtId="0" fontId="65" fillId="22" borderId="0">
      <alignment horizontal="center"/>
    </xf>
    <xf numFmtId="0" fontId="65" fillId="22" borderId="0">
      <alignment horizontal="centerContinuous"/>
    </xf>
    <xf numFmtId="0" fontId="82" fillId="23" borderId="0">
      <alignment horizontal="left"/>
    </xf>
    <xf numFmtId="49" fontId="82" fillId="23" borderId="0">
      <alignment horizontal="center"/>
    </xf>
    <xf numFmtId="0" fontId="64" fillId="22" borderId="0">
      <alignment horizontal="left"/>
    </xf>
    <xf numFmtId="49" fontId="82" fillId="23" borderId="0">
      <alignment horizontal="left"/>
    </xf>
    <xf numFmtId="0" fontId="64" fillId="22" borderId="0">
      <alignment horizontal="centerContinuous"/>
    </xf>
    <xf numFmtId="0" fontId="64" fillId="22" borderId="0">
      <alignment horizontal="right"/>
    </xf>
    <xf numFmtId="49" fontId="75" fillId="23" borderId="0">
      <alignment horizontal="left"/>
    </xf>
    <xf numFmtId="0" fontId="65" fillId="22" borderId="0">
      <alignment horizontal="right"/>
    </xf>
    <xf numFmtId="0" fontId="82" fillId="7" borderId="0">
      <alignment horizontal="center"/>
    </xf>
    <xf numFmtId="0" fontId="83" fillId="7" borderId="0">
      <alignment horizontal="center"/>
    </xf>
    <xf numFmtId="0" fontId="40" fillId="0" borderId="0">
      <alignment horizontal="left"/>
    </xf>
    <xf numFmtId="0" fontId="41" fillId="27" borderId="17" applyNumberFormat="0" applyBorder="0" applyAlignment="0" applyProtection="0"/>
    <xf numFmtId="218" fontId="52" fillId="0" borderId="0"/>
    <xf numFmtId="0" fontId="84" fillId="0" borderId="0"/>
    <xf numFmtId="0" fontId="84" fillId="0" borderId="0"/>
    <xf numFmtId="0" fontId="84" fillId="0" borderId="0"/>
    <xf numFmtId="0" fontId="84" fillId="0" borderId="0"/>
    <xf numFmtId="0" fontId="42" fillId="0" borderId="0"/>
    <xf numFmtId="40" fontId="85" fillId="0" borderId="0" applyBorder="0">
      <alignment horizontal="right"/>
    </xf>
    <xf numFmtId="0" fontId="49" fillId="0" borderId="0"/>
    <xf numFmtId="0" fontId="49" fillId="0" borderId="0"/>
    <xf numFmtId="190" fontId="33" fillId="0" borderId="10"/>
    <xf numFmtId="0" fontId="43" fillId="0" borderId="0">
      <alignment horizontal="center"/>
    </xf>
    <xf numFmtId="0" fontId="3" fillId="0" borderId="18" applyProtection="0"/>
    <xf numFmtId="0" fontId="86" fillId="0" borderId="0" applyNumberFormat="0" applyFill="0" applyBorder="0" applyAlignment="0">
      <protection locked="0"/>
    </xf>
    <xf numFmtId="0" fontId="87"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0" fillId="0" borderId="0" applyNumberFormat="0" applyFill="0" applyBorder="0" applyAlignment="0" applyProtection="0"/>
    <xf numFmtId="0" fontId="46" fillId="0" borderId="0"/>
    <xf numFmtId="0" fontId="47" fillId="0" borderId="0"/>
    <xf numFmtId="0" fontId="47" fillId="0" borderId="0"/>
    <xf numFmtId="0" fontId="5" fillId="0" borderId="0"/>
    <xf numFmtId="0" fontId="5" fillId="0" borderId="0"/>
    <xf numFmtId="0" fontId="5" fillId="0" borderId="0"/>
    <xf numFmtId="0" fontId="47" fillId="0" borderId="0"/>
    <xf numFmtId="0" fontId="44" fillId="0" borderId="0">
      <alignment vertical="center"/>
    </xf>
    <xf numFmtId="0" fontId="88" fillId="0" borderId="0"/>
    <xf numFmtId="207" fontId="49" fillId="0" borderId="0">
      <protection locked="0"/>
    </xf>
    <xf numFmtId="0" fontId="89" fillId="0" borderId="0">
      <protection locked="0"/>
    </xf>
    <xf numFmtId="0" fontId="89" fillId="0" borderId="0">
      <protection locked="0"/>
    </xf>
    <xf numFmtId="0" fontId="52" fillId="0" borderId="0"/>
    <xf numFmtId="209" fontId="5" fillId="0" borderId="10">
      <alignment horizontal="right" vertical="center" shrinkToFit="1"/>
    </xf>
    <xf numFmtId="38" fontId="45" fillId="0" borderId="0" applyFont="0" applyFill="0" applyBorder="0" applyAlignment="0" applyProtection="0"/>
    <xf numFmtId="0" fontId="90" fillId="0" borderId="0">
      <protection locked="0"/>
    </xf>
    <xf numFmtId="210" fontId="55" fillId="0" borderId="0" applyBorder="0">
      <alignment vertical="center"/>
    </xf>
    <xf numFmtId="0" fontId="55" fillId="0" borderId="0" applyNumberFormat="0" applyFont="0" applyBorder="0" applyAlignment="0"/>
    <xf numFmtId="180" fontId="5" fillId="0" borderId="0" applyFont="0" applyFill="0" applyBorder="0" applyAlignment="0" applyProtection="0"/>
    <xf numFmtId="0" fontId="90" fillId="0" borderId="0">
      <protection locked="0"/>
    </xf>
    <xf numFmtId="176" fontId="124" fillId="0" borderId="0" applyFont="0" applyFill="0" applyBorder="0" applyAlignment="0" applyProtection="0"/>
    <xf numFmtId="0" fontId="91" fillId="0" borderId="0" applyNumberFormat="0" applyFill="0" applyBorder="0">
      <protection locked="0"/>
    </xf>
    <xf numFmtId="40" fontId="92" fillId="0" borderId="0" applyFont="0" applyFill="0" applyBorder="0" applyAlignment="0" applyProtection="0"/>
    <xf numFmtId="38" fontId="92" fillId="0" borderId="0" applyFont="0" applyFill="0" applyBorder="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0" fontId="92" fillId="0" borderId="0" applyFont="0" applyFill="0" applyBorder="0" applyAlignment="0" applyProtection="0"/>
    <xf numFmtId="0" fontId="92" fillId="0" borderId="0" applyFont="0" applyFill="0" applyBorder="0" applyAlignment="0" applyProtection="0"/>
    <xf numFmtId="0" fontId="93" fillId="0" borderId="0" applyFont="0" applyFill="0" applyBorder="0" applyAlignment="0" applyProtection="0"/>
    <xf numFmtId="0" fontId="93" fillId="0" borderId="0" applyFont="0" applyFill="0" applyBorder="0" applyAlignment="0" applyProtection="0"/>
    <xf numFmtId="0" fontId="95" fillId="0" borderId="0"/>
    <xf numFmtId="211" fontId="96" fillId="0" borderId="0">
      <alignment vertical="center"/>
    </xf>
    <xf numFmtId="0" fontId="97" fillId="0" borderId="19"/>
    <xf numFmtId="4" fontId="90" fillId="0" borderId="0">
      <protection locked="0"/>
    </xf>
    <xf numFmtId="212" fontId="49" fillId="0" borderId="0">
      <protection locked="0"/>
    </xf>
    <xf numFmtId="0" fontId="98" fillId="0" borderId="0"/>
    <xf numFmtId="0" fontId="49" fillId="0" borderId="0"/>
    <xf numFmtId="0"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213" fontId="55" fillId="0" borderId="0">
      <protection locked="0"/>
    </xf>
    <xf numFmtId="0" fontId="48" fillId="0" borderId="0"/>
    <xf numFmtId="210" fontId="99" fillId="0" borderId="0" applyFill="0" applyBorder="0">
      <alignment vertical="center"/>
    </xf>
    <xf numFmtId="0" fontId="5" fillId="0" borderId="0" applyNumberFormat="0"/>
    <xf numFmtId="0" fontId="90" fillId="0" borderId="20">
      <protection locked="0"/>
    </xf>
    <xf numFmtId="214" fontId="55" fillId="0" borderId="0">
      <protection locked="0"/>
    </xf>
    <xf numFmtId="215" fontId="49"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4" fillId="0" borderId="0" applyNumberFormat="0" applyFill="0" applyBorder="0">
      <protection locked="0"/>
    </xf>
    <xf numFmtId="0" fontId="1" fillId="0" borderId="0"/>
    <xf numFmtId="0" fontId="32" fillId="0" borderId="0"/>
    <xf numFmtId="0" fontId="29" fillId="0" borderId="0"/>
    <xf numFmtId="0" fontId="5" fillId="0" borderId="0"/>
    <xf numFmtId="0" fontId="5" fillId="0" borderId="0"/>
    <xf numFmtId="0" fontId="32"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32" fillId="0" borderId="0"/>
    <xf numFmtId="0" fontId="32" fillId="0" borderId="0"/>
    <xf numFmtId="0" fontId="115" fillId="0" borderId="0"/>
    <xf numFmtId="0" fontId="32" fillId="0" borderId="0"/>
    <xf numFmtId="0" fontId="1" fillId="0" borderId="0">
      <alignment vertical="center"/>
    </xf>
    <xf numFmtId="38" fontId="1" fillId="0" borderId="0" applyFont="0" applyFill="0" applyBorder="0" applyProtection="0"/>
  </cellStyleXfs>
  <cellXfs count="512">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7" fillId="0" borderId="17"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0" fontId="16" fillId="0" borderId="0" xfId="0" applyFont="1"/>
    <xf numFmtId="0" fontId="17" fillId="0" borderId="0" xfId="0" applyFont="1"/>
    <xf numFmtId="0" fontId="16" fillId="0" borderId="0" xfId="0" applyFont="1" applyFill="1" applyAlignment="1"/>
    <xf numFmtId="0" fontId="24" fillId="0" borderId="0" xfId="0" applyFont="1" applyAlignment="1"/>
    <xf numFmtId="38" fontId="17" fillId="27" borderId="0" xfId="2" applyFont="1" applyFill="1" applyAlignment="1"/>
    <xf numFmtId="38" fontId="17" fillId="27" borderId="0" xfId="2" applyFont="1" applyFill="1" applyAlignment="1">
      <alignment horizontal="center"/>
    </xf>
    <xf numFmtId="38" fontId="25" fillId="27" borderId="0" xfId="2" applyFont="1" applyFill="1" applyAlignment="1"/>
    <xf numFmtId="0" fontId="16" fillId="0" borderId="0" xfId="0" applyFont="1" applyAlignment="1"/>
    <xf numFmtId="38" fontId="17" fillId="0" borderId="0" xfId="2" applyFont="1" applyAlignment="1"/>
    <xf numFmtId="38" fontId="17" fillId="0" borderId="0" xfId="2" applyFont="1" applyAlignment="1">
      <alignment horizontal="center"/>
    </xf>
    <xf numFmtId="38" fontId="25" fillId="0" borderId="0" xfId="2" applyFont="1" applyAlignment="1"/>
    <xf numFmtId="184" fontId="24" fillId="0" borderId="0" xfId="0" applyNumberFormat="1" applyFont="1" applyAlignment="1"/>
    <xf numFmtId="184" fontId="16" fillId="0" borderId="0" xfId="0" applyNumberFormat="1" applyFont="1" applyAlignment="1"/>
    <xf numFmtId="0" fontId="24" fillId="0" borderId="0" xfId="0" applyFont="1" applyAlignment="1">
      <alignment horizontal="center"/>
    </xf>
    <xf numFmtId="0" fontId="16" fillId="0" borderId="0" xfId="0" applyFont="1" applyAlignment="1">
      <alignment horizontal="center"/>
    </xf>
    <xf numFmtId="182" fontId="24" fillId="0" borderId="0" xfId="1" applyNumberFormat="1" applyFont="1" applyAlignment="1"/>
    <xf numFmtId="182" fontId="16"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0"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6" fillId="28" borderId="0" xfId="0" applyFont="1" applyFill="1"/>
    <xf numFmtId="0" fontId="17" fillId="28" borderId="0" xfId="0" applyFont="1" applyFill="1"/>
    <xf numFmtId="49" fontId="17" fillId="28" borderId="0" xfId="0" applyNumberFormat="1" applyFont="1" applyFill="1" applyAlignment="1">
      <alignment horizontal="right"/>
    </xf>
    <xf numFmtId="49" fontId="17" fillId="28" borderId="0" xfId="0" applyNumberFormat="1" applyFont="1" applyFill="1" applyAlignment="1">
      <alignment horizontal="center"/>
    </xf>
    <xf numFmtId="0" fontId="16" fillId="28" borderId="0" xfId="0" applyFont="1" applyFill="1" applyAlignment="1">
      <alignment horizontal="right"/>
    </xf>
    <xf numFmtId="0" fontId="15" fillId="28" borderId="0" xfId="0" applyFont="1" applyFill="1" applyAlignment="1">
      <alignment horizontal="center"/>
    </xf>
    <xf numFmtId="0" fontId="18" fillId="28" borderId="0" xfId="0" applyFont="1" applyFill="1"/>
    <xf numFmtId="0" fontId="19" fillId="28" borderId="0" xfId="3" applyFont="1" applyFill="1" applyAlignment="1" applyProtection="1">
      <alignment horizontal="center"/>
    </xf>
    <xf numFmtId="0" fontId="8" fillId="0" borderId="0" xfId="0" applyFont="1" applyAlignment="1">
      <alignment vertical="center"/>
    </xf>
    <xf numFmtId="49" fontId="20" fillId="0" borderId="0" xfId="0" applyNumberFormat="1" applyFont="1" applyAlignment="1">
      <alignment vertical="center"/>
    </xf>
    <xf numFmtId="0" fontId="26" fillId="23" borderId="0" xfId="0" applyFont="1" applyFill="1" applyAlignment="1"/>
    <xf numFmtId="0" fontId="116" fillId="27" borderId="0" xfId="0" applyFont="1" applyFill="1" applyAlignment="1">
      <alignment horizontal="left"/>
    </xf>
    <xf numFmtId="0" fontId="26" fillId="27" borderId="0" xfId="0" applyFont="1" applyFill="1" applyAlignment="1"/>
    <xf numFmtId="0" fontId="26" fillId="0" borderId="0" xfId="0" applyFont="1" applyFill="1" applyAlignment="1"/>
    <xf numFmtId="184" fontId="26" fillId="0" borderId="3" xfId="0" applyNumberFormat="1" applyFont="1" applyFill="1" applyBorder="1" applyAlignment="1"/>
    <xf numFmtId="184" fontId="26" fillId="0" borderId="27" xfId="0" applyNumberFormat="1" applyFont="1" applyFill="1" applyBorder="1" applyAlignment="1"/>
    <xf numFmtId="38" fontId="26" fillId="0" borderId="28" xfId="2" applyFont="1" applyFill="1" applyBorder="1" applyAlignment="1">
      <alignment horizontal="center"/>
    </xf>
    <xf numFmtId="38" fontId="26" fillId="0" borderId="0" xfId="2" applyFont="1" applyFill="1" applyBorder="1" applyAlignment="1">
      <alignment horizontal="right"/>
    </xf>
    <xf numFmtId="38" fontId="26" fillId="0" borderId="0" xfId="2" applyFont="1" applyFill="1" applyAlignment="1"/>
    <xf numFmtId="184" fontId="26" fillId="0" borderId="3" xfId="0" applyNumberFormat="1" applyFont="1" applyFill="1" applyBorder="1" applyAlignment="1">
      <alignment horizontal="center"/>
    </xf>
    <xf numFmtId="38" fontId="26" fillId="29" borderId="29" xfId="2" applyFont="1" applyFill="1" applyBorder="1" applyAlignment="1">
      <alignment horizontal="center"/>
    </xf>
    <xf numFmtId="184" fontId="26" fillId="0" borderId="30" xfId="0" applyNumberFormat="1" applyFont="1" applyFill="1" applyBorder="1" applyAlignment="1"/>
    <xf numFmtId="38" fontId="15" fillId="0" borderId="0" xfId="2" applyFont="1" applyFill="1" applyBorder="1" applyAlignment="1">
      <alignment horizontal="left"/>
    </xf>
    <xf numFmtId="38" fontId="26" fillId="0" borderId="11" xfId="2" applyFont="1" applyFill="1" applyBorder="1" applyAlignment="1">
      <alignment horizontal="right"/>
    </xf>
    <xf numFmtId="38" fontId="26" fillId="0" borderId="31" xfId="2" applyFont="1" applyFill="1" applyBorder="1" applyAlignment="1">
      <alignment horizontal="right"/>
    </xf>
    <xf numFmtId="38" fontId="26" fillId="29" borderId="32" xfId="2" applyFont="1" applyFill="1" applyBorder="1" applyAlignment="1">
      <alignment horizontal="right"/>
    </xf>
    <xf numFmtId="38" fontId="26" fillId="0" borderId="33" xfId="2" applyFont="1" applyFill="1" applyBorder="1" applyAlignment="1">
      <alignment horizontal="right"/>
    </xf>
    <xf numFmtId="38" fontId="26" fillId="0" borderId="34" xfId="2" applyFont="1" applyFill="1" applyBorder="1" applyAlignment="1">
      <alignment horizontal="right"/>
    </xf>
    <xf numFmtId="182" fontId="26" fillId="0" borderId="35" xfId="1" applyNumberFormat="1" applyFont="1" applyFill="1" applyBorder="1" applyAlignment="1">
      <alignment horizontal="right"/>
    </xf>
    <xf numFmtId="182" fontId="26" fillId="0" borderId="36" xfId="1" applyNumberFormat="1" applyFont="1" applyFill="1" applyBorder="1" applyAlignment="1">
      <alignment horizontal="right"/>
    </xf>
    <xf numFmtId="182" fontId="26" fillId="29" borderId="37" xfId="1" applyNumberFormat="1" applyFont="1" applyFill="1" applyBorder="1" applyAlignment="1">
      <alignment horizontal="right"/>
    </xf>
    <xf numFmtId="182" fontId="26" fillId="0" borderId="31" xfId="1" applyNumberFormat="1" applyFont="1" applyFill="1" applyBorder="1" applyAlignment="1">
      <alignment horizontal="right"/>
    </xf>
    <xf numFmtId="182" fontId="26" fillId="0" borderId="38" xfId="1" applyNumberFormat="1" applyFont="1" applyFill="1" applyBorder="1" applyAlignment="1">
      <alignment horizontal="right"/>
    </xf>
    <xf numFmtId="182" fontId="26" fillId="0" borderId="39" xfId="1" applyNumberFormat="1" applyFont="1" applyFill="1" applyBorder="1" applyAlignment="1">
      <alignment horizontal="right"/>
    </xf>
    <xf numFmtId="182" fontId="26" fillId="29" borderId="40" xfId="1" applyNumberFormat="1" applyFont="1" applyFill="1" applyBorder="1" applyAlignment="1">
      <alignment horizontal="right"/>
    </xf>
    <xf numFmtId="38" fontId="26" fillId="29" borderId="41" xfId="2" applyFont="1" applyFill="1" applyBorder="1" applyAlignment="1">
      <alignment horizontal="right"/>
    </xf>
    <xf numFmtId="182" fontId="26" fillId="29" borderId="42" xfId="1" applyNumberFormat="1" applyFont="1" applyFill="1" applyBorder="1" applyAlignment="1">
      <alignment horizontal="right"/>
    </xf>
    <xf numFmtId="182" fontId="26" fillId="29" borderId="43" xfId="1" applyNumberFormat="1" applyFont="1" applyFill="1" applyBorder="1" applyAlignment="1">
      <alignment horizontal="right"/>
    </xf>
    <xf numFmtId="182" fontId="26" fillId="29" borderId="44" xfId="1" applyNumberFormat="1" applyFont="1" applyFill="1" applyBorder="1" applyAlignment="1">
      <alignment horizontal="right"/>
    </xf>
    <xf numFmtId="0" fontId="26" fillId="0" borderId="0" xfId="0" applyFont="1" applyFill="1" applyAlignment="1">
      <alignment horizontal="left"/>
    </xf>
    <xf numFmtId="0" fontId="15" fillId="0" borderId="0" xfId="0" applyFont="1" applyFill="1" applyAlignment="1">
      <alignment horizontal="left"/>
    </xf>
    <xf numFmtId="0" fontId="26" fillId="0" borderId="10" xfId="0" applyFont="1" applyFill="1" applyBorder="1" applyAlignment="1">
      <alignment horizontal="right"/>
    </xf>
    <xf numFmtId="38" fontId="26" fillId="0" borderId="10" xfId="2" applyFont="1" applyFill="1" applyBorder="1" applyAlignment="1">
      <alignment horizontal="right"/>
    </xf>
    <xf numFmtId="0" fontId="26" fillId="0" borderId="45" xfId="0" applyFont="1" applyBorder="1" applyAlignment="1">
      <alignment horizontal="left"/>
    </xf>
    <xf numFmtId="3" fontId="26" fillId="0" borderId="34" xfId="2" applyNumberFormat="1" applyFont="1" applyFill="1" applyBorder="1" applyAlignment="1">
      <alignment horizontal="right"/>
    </xf>
    <xf numFmtId="3" fontId="26" fillId="29" borderId="41" xfId="2" applyNumberFormat="1" applyFont="1" applyFill="1" applyBorder="1" applyAlignment="1">
      <alignment horizontal="right"/>
    </xf>
    <xf numFmtId="0" fontId="26" fillId="0" borderId="46" xfId="0" applyFont="1" applyFill="1" applyBorder="1" applyAlignment="1">
      <alignment horizontal="left"/>
    </xf>
    <xf numFmtId="0" fontId="26" fillId="0" borderId="39" xfId="0" applyFont="1" applyFill="1" applyBorder="1" applyAlignment="1">
      <alignment horizontal="right"/>
    </xf>
    <xf numFmtId="38" fontId="26" fillId="0" borderId="39" xfId="2" applyFont="1" applyFill="1" applyBorder="1" applyAlignment="1">
      <alignment horizontal="right" wrapText="1"/>
    </xf>
    <xf numFmtId="0" fontId="16" fillId="27" borderId="0" xfId="0" applyFont="1" applyFill="1" applyAlignment="1"/>
    <xf numFmtId="38" fontId="17" fillId="0" borderId="0" xfId="2" applyFont="1" applyAlignment="1">
      <alignment horizontal="right"/>
    </xf>
    <xf numFmtId="0" fontId="116" fillId="30" borderId="0" xfId="0" applyFont="1" applyFill="1" applyAlignment="1">
      <alignment horizontal="left"/>
    </xf>
    <xf numFmtId="184" fontId="26" fillId="0" borderId="48" xfId="0" applyNumberFormat="1" applyFont="1" applyFill="1" applyBorder="1" applyAlignment="1"/>
    <xf numFmtId="38" fontId="25" fillId="0" borderId="0" xfId="2" applyFont="1" applyFill="1" applyAlignment="1">
      <alignment horizontal="center"/>
    </xf>
    <xf numFmtId="38" fontId="17" fillId="0" borderId="28" xfId="2" applyFont="1" applyFill="1" applyBorder="1" applyAlignment="1">
      <alignment horizontal="center"/>
    </xf>
    <xf numFmtId="38" fontId="26" fillId="0" borderId="49" xfId="2" applyFont="1" applyFill="1" applyBorder="1" applyAlignment="1">
      <alignment horizontal="center"/>
    </xf>
    <xf numFmtId="182" fontId="26" fillId="0" borderId="17" xfId="1" applyNumberFormat="1" applyFont="1" applyFill="1" applyBorder="1" applyAlignment="1">
      <alignment horizontal="right"/>
    </xf>
    <xf numFmtId="38" fontId="17" fillId="0" borderId="50" xfId="2" applyFont="1" applyFill="1" applyBorder="1" applyAlignment="1">
      <alignment horizontal="center"/>
    </xf>
    <xf numFmtId="0" fontId="26" fillId="0" borderId="51" xfId="0" applyFont="1" applyFill="1" applyBorder="1" applyAlignment="1">
      <alignment horizontal="right"/>
    </xf>
    <xf numFmtId="0" fontId="26" fillId="0" borderId="38" xfId="0" applyFont="1" applyFill="1" applyBorder="1" applyAlignment="1">
      <alignment horizontal="right"/>
    </xf>
    <xf numFmtId="38" fontId="26" fillId="29" borderId="52" xfId="2" applyFont="1" applyFill="1" applyBorder="1" applyAlignment="1">
      <alignment horizontal="right"/>
    </xf>
    <xf numFmtId="38" fontId="26" fillId="29" borderId="44" xfId="2" applyFont="1" applyFill="1" applyBorder="1" applyAlignment="1">
      <alignment horizontal="right" wrapText="1"/>
    </xf>
    <xf numFmtId="38" fontId="26" fillId="29" borderId="32" xfId="0" applyNumberFormat="1" applyFont="1" applyFill="1" applyBorder="1" applyAlignment="1">
      <alignment horizontal="right"/>
    </xf>
    <xf numFmtId="38" fontId="17" fillId="31" borderId="29" xfId="2" applyFont="1" applyFill="1" applyBorder="1" applyAlignment="1">
      <alignment horizontal="center"/>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21" xfId="0" applyFont="1" applyFill="1" applyBorder="1" applyAlignment="1">
      <alignment vertical="center"/>
    </xf>
    <xf numFmtId="183" fontId="7" fillId="0" borderId="21"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38" fontId="122" fillId="0" borderId="0" xfId="2" applyFont="1" applyFill="1" applyBorder="1" applyAlignment="1">
      <alignment vertical="center"/>
    </xf>
    <xf numFmtId="38" fontId="17" fillId="0" borderId="55" xfId="2" applyNumberFormat="1" applyFont="1" applyFill="1" applyBorder="1" applyAlignment="1" applyProtection="1">
      <alignment horizontal="right"/>
      <protection locked="0"/>
    </xf>
    <xf numFmtId="38" fontId="17" fillId="32" borderId="56" xfId="2" applyFont="1" applyFill="1" applyBorder="1" applyAlignment="1" applyProtection="1">
      <alignment horizontal="right"/>
      <protection locked="0"/>
    </xf>
    <xf numFmtId="38" fontId="17" fillId="0" borderId="10" xfId="2" applyNumberFormat="1" applyFont="1" applyFill="1" applyBorder="1" applyAlignment="1" applyProtection="1">
      <alignment horizontal="right"/>
      <protection locked="0"/>
    </xf>
    <xf numFmtId="38" fontId="17" fillId="32" borderId="52" xfId="2" applyFont="1" applyFill="1" applyBorder="1" applyAlignment="1" applyProtection="1">
      <alignment horizontal="right"/>
      <protection locked="0"/>
    </xf>
    <xf numFmtId="222" fontId="17" fillId="0" borderId="10" xfId="2" applyNumberFormat="1" applyFont="1" applyFill="1" applyBorder="1" applyAlignment="1" applyProtection="1">
      <alignment horizontal="right"/>
      <protection locked="0"/>
    </xf>
    <xf numFmtId="38" fontId="17" fillId="0" borderId="39" xfId="2" applyNumberFormat="1" applyFont="1" applyFill="1" applyBorder="1" applyAlignment="1" applyProtection="1">
      <protection locked="0"/>
    </xf>
    <xf numFmtId="38" fontId="17" fillId="32" borderId="57" xfId="2" applyFont="1" applyFill="1" applyBorder="1" applyAlignment="1" applyProtection="1">
      <alignment horizontal="right"/>
      <protection locked="0"/>
    </xf>
    <xf numFmtId="0" fontId="11" fillId="23" borderId="0" xfId="0" applyFont="1" applyFill="1" applyAlignment="1" applyProtection="1">
      <protection locked="0"/>
    </xf>
    <xf numFmtId="0" fontId="24" fillId="0" borderId="0" xfId="0" applyFont="1" applyAlignment="1" applyProtection="1">
      <protection locked="0"/>
    </xf>
    <xf numFmtId="38" fontId="17" fillId="0" borderId="0" xfId="2" applyFont="1" applyAlignment="1" applyProtection="1">
      <protection locked="0"/>
    </xf>
    <xf numFmtId="38" fontId="17" fillId="0" borderId="0" xfId="2" applyFont="1" applyAlignment="1" applyProtection="1">
      <alignment horizontal="center"/>
      <protection locked="0"/>
    </xf>
    <xf numFmtId="38" fontId="25" fillId="0" borderId="0" xfId="2" applyFont="1" applyFill="1" applyAlignment="1" applyProtection="1">
      <alignment horizontal="center"/>
      <protection locked="0"/>
    </xf>
    <xf numFmtId="38" fontId="25" fillId="0" borderId="0" xfId="2" applyFont="1" applyAlignment="1" applyProtection="1">
      <protection locked="0"/>
    </xf>
    <xf numFmtId="0" fontId="16" fillId="0" borderId="0" xfId="0" applyFont="1" applyFill="1" applyAlignment="1" applyProtection="1">
      <protection locked="0"/>
    </xf>
    <xf numFmtId="0" fontId="16"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58" xfId="0" applyNumberFormat="1" applyFont="1" applyFill="1" applyBorder="1" applyAlignment="1" applyProtection="1">
      <alignment horizontal="center"/>
      <protection locked="0"/>
    </xf>
    <xf numFmtId="49" fontId="7" fillId="23" borderId="59"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22" fontId="7" fillId="0" borderId="36" xfId="2" applyNumberFormat="1" applyFont="1" applyFill="1" applyBorder="1" applyAlignment="1" applyProtection="1">
      <protection locked="0"/>
    </xf>
    <xf numFmtId="222" fontId="7" fillId="0" borderId="35" xfId="2" applyNumberFormat="1" applyFont="1" applyFill="1" applyBorder="1" applyAlignment="1" applyProtection="1">
      <protection locked="0"/>
    </xf>
    <xf numFmtId="40" fontId="7" fillId="0" borderId="36" xfId="2" applyNumberFormat="1" applyFont="1" applyFill="1" applyBorder="1" applyAlignment="1" applyProtection="1">
      <alignment horizontal="right"/>
      <protection locked="0"/>
    </xf>
    <xf numFmtId="40" fontId="7" fillId="0" borderId="35"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1" fillId="27" borderId="0" xfId="0" applyFont="1" applyFill="1" applyAlignment="1" applyProtection="1">
      <protection locked="0"/>
    </xf>
    <xf numFmtId="0" fontId="22" fillId="27" borderId="0" xfId="0" applyFont="1" applyFill="1" applyAlignment="1" applyProtection="1">
      <protection locked="0"/>
    </xf>
    <xf numFmtId="184" fontId="23" fillId="0" borderId="26" xfId="0" applyNumberFormat="1" applyFont="1" applyBorder="1" applyAlignment="1" applyProtection="1">
      <protection locked="0"/>
    </xf>
    <xf numFmtId="184" fontId="24" fillId="0" borderId="3" xfId="0" applyNumberFormat="1" applyFont="1" applyBorder="1" applyAlignment="1" applyProtection="1">
      <protection locked="0"/>
    </xf>
    <xf numFmtId="0" fontId="23" fillId="0" borderId="24" xfId="0" applyFont="1" applyBorder="1" applyAlignment="1" applyProtection="1">
      <protection locked="0"/>
    </xf>
    <xf numFmtId="0" fontId="24" fillId="0" borderId="0" xfId="0" applyFont="1" applyBorder="1" applyAlignment="1" applyProtection="1">
      <protection locked="0"/>
    </xf>
    <xf numFmtId="0" fontId="117" fillId="0" borderId="60" xfId="0" applyFont="1" applyBorder="1" applyAlignment="1" applyProtection="1">
      <protection locked="0"/>
    </xf>
    <xf numFmtId="0" fontId="117" fillId="0" borderId="61" xfId="0" applyFont="1" applyBorder="1" applyAlignment="1" applyProtection="1">
      <protection locked="0"/>
    </xf>
    <xf numFmtId="0" fontId="117" fillId="0" borderId="24" xfId="0" applyFont="1" applyBorder="1" applyAlignment="1" applyProtection="1">
      <protection locked="0"/>
    </xf>
    <xf numFmtId="0" fontId="117" fillId="0" borderId="0" xfId="0" applyFont="1" applyBorder="1" applyAlignment="1" applyProtection="1">
      <protection locked="0"/>
    </xf>
    <xf numFmtId="182" fontId="117" fillId="0" borderId="62" xfId="1" applyNumberFormat="1" applyFont="1" applyBorder="1" applyAlignment="1" applyProtection="1">
      <protection locked="0"/>
    </xf>
    <xf numFmtId="182" fontId="117" fillId="0" borderId="63" xfId="1" applyNumberFormat="1" applyFont="1" applyBorder="1" applyAlignment="1" applyProtection="1">
      <protection locked="0"/>
    </xf>
    <xf numFmtId="0" fontId="117" fillId="0" borderId="25" xfId="0" applyFont="1" applyBorder="1" applyAlignment="1" applyProtection="1">
      <protection locked="0"/>
    </xf>
    <xf numFmtId="0" fontId="117" fillId="0" borderId="13" xfId="0" applyFont="1" applyBorder="1" applyAlignment="1" applyProtection="1">
      <protection locked="0"/>
    </xf>
    <xf numFmtId="0" fontId="117" fillId="0" borderId="23" xfId="0" applyFont="1" applyBorder="1" applyAlignment="1" applyProtection="1">
      <protection locked="0"/>
    </xf>
    <xf numFmtId="0" fontId="117" fillId="0" borderId="17" xfId="0" applyFont="1" applyBorder="1" applyAlignment="1" applyProtection="1">
      <protection locked="0"/>
    </xf>
    <xf numFmtId="0" fontId="117" fillId="0" borderId="6" xfId="0" applyFont="1" applyBorder="1" applyAlignment="1" applyProtection="1">
      <protection locked="0"/>
    </xf>
    <xf numFmtId="0" fontId="117" fillId="0" borderId="22" xfId="0" applyFont="1" applyBorder="1" applyAlignment="1" applyProtection="1">
      <protection locked="0"/>
    </xf>
    <xf numFmtId="0" fontId="117" fillId="0" borderId="21" xfId="0" applyFont="1" applyBorder="1" applyAlignment="1" applyProtection="1">
      <protection locked="0"/>
    </xf>
    <xf numFmtId="0" fontId="118" fillId="23" borderId="30" xfId="0" applyFont="1" applyFill="1" applyBorder="1" applyAlignment="1" applyProtection="1">
      <protection locked="0"/>
    </xf>
    <xf numFmtId="0" fontId="118" fillId="23" borderId="60" xfId="0" applyFont="1" applyFill="1" applyBorder="1" applyAlignment="1" applyProtection="1">
      <protection locked="0"/>
    </xf>
    <xf numFmtId="0" fontId="121" fillId="0" borderId="0" xfId="0" applyFont="1" applyAlignment="1" applyProtection="1"/>
    <xf numFmtId="184" fontId="17" fillId="0" borderId="48" xfId="0" applyNumberFormat="1" applyFont="1" applyBorder="1" applyAlignment="1" applyProtection="1">
      <alignment horizontal="center"/>
      <protection locked="0"/>
    </xf>
    <xf numFmtId="38" fontId="17" fillId="0" borderId="48" xfId="2" applyFont="1" applyFill="1" applyBorder="1" applyAlignment="1" applyProtection="1">
      <protection locked="0"/>
    </xf>
    <xf numFmtId="184" fontId="120" fillId="0" borderId="27" xfId="0" applyNumberFormat="1" applyFont="1" applyBorder="1" applyAlignment="1" applyProtection="1">
      <protection locked="0"/>
    </xf>
    <xf numFmtId="38" fontId="17" fillId="0" borderId="36" xfId="2" applyNumberFormat="1" applyFont="1" applyFill="1" applyBorder="1" applyAlignment="1" applyProtection="1">
      <alignment horizontal="right"/>
      <protection locked="0"/>
    </xf>
    <xf numFmtId="38" fontId="17" fillId="31" borderId="37" xfId="2" applyFont="1" applyFill="1" applyBorder="1" applyAlignment="1" applyProtection="1">
      <alignment horizontal="right"/>
      <protection locked="0"/>
    </xf>
    <xf numFmtId="38" fontId="24" fillId="0" borderId="31" xfId="2" applyNumberFormat="1" applyFont="1" applyFill="1" applyBorder="1" applyAlignment="1" applyProtection="1">
      <alignment horizontal="right"/>
      <protection locked="0"/>
    </xf>
    <xf numFmtId="38" fontId="17" fillId="31" borderId="61" xfId="2" applyFont="1" applyFill="1" applyBorder="1" applyAlignment="1" applyProtection="1">
      <alignment horizontal="right"/>
      <protection locked="0"/>
    </xf>
    <xf numFmtId="38" fontId="24" fillId="0" borderId="10" xfId="2" applyNumberFormat="1" applyFont="1" applyFill="1" applyBorder="1" applyAlignment="1" applyProtection="1">
      <alignment horizontal="right"/>
      <protection locked="0"/>
    </xf>
    <xf numFmtId="38" fontId="17" fillId="0" borderId="31" xfId="2" applyNumberFormat="1" applyFont="1" applyFill="1" applyBorder="1" applyAlignment="1" applyProtection="1">
      <alignment horizontal="right"/>
      <protection locked="0"/>
    </xf>
    <xf numFmtId="38" fontId="17" fillId="31" borderId="32" xfId="2" applyFont="1" applyFill="1" applyBorder="1" applyAlignment="1" applyProtection="1">
      <alignment horizontal="right"/>
      <protection locked="0"/>
    </xf>
    <xf numFmtId="38" fontId="17" fillId="0" borderId="34" xfId="2" applyNumberFormat="1" applyFont="1" applyFill="1" applyBorder="1" applyAlignment="1" applyProtection="1">
      <alignment horizontal="right"/>
      <protection locked="0"/>
    </xf>
    <xf numFmtId="38" fontId="17" fillId="31" borderId="54" xfId="2" applyFont="1" applyFill="1" applyBorder="1" applyAlignment="1" applyProtection="1">
      <alignment horizontal="right"/>
      <protection locked="0"/>
    </xf>
    <xf numFmtId="38" fontId="123" fillId="28" borderId="0" xfId="2" applyFont="1" applyFill="1" applyAlignment="1">
      <alignment horizontal="center" vertical="center"/>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38" fontId="25" fillId="0" borderId="0" xfId="2" applyFont="1" applyFill="1" applyAlignment="1" applyProtection="1">
      <protection locked="0"/>
    </xf>
    <xf numFmtId="49" fontId="7" fillId="0" borderId="5" xfId="0" applyNumberFormat="1" applyFont="1" applyFill="1" applyBorder="1" applyAlignment="1" applyProtection="1">
      <alignment horizontal="center" vertical="center"/>
      <protection locked="0"/>
    </xf>
    <xf numFmtId="183" fontId="7" fillId="0" borderId="0" xfId="2" quotePrefix="1" applyNumberFormat="1" applyFont="1" applyFill="1" applyAlignment="1">
      <alignment horizontal="right" vertical="center"/>
    </xf>
    <xf numFmtId="184" fontId="17" fillId="0" borderId="30" xfId="0" applyNumberFormat="1" applyFont="1" applyFill="1" applyBorder="1" applyAlignment="1" applyProtection="1">
      <protection locked="0"/>
    </xf>
    <xf numFmtId="38" fontId="17" fillId="0" borderId="0" xfId="2" applyFont="1" applyFill="1" applyAlignment="1" applyProtection="1">
      <protection locked="0"/>
    </xf>
    <xf numFmtId="184" fontId="17" fillId="0" borderId="48" xfId="0" applyNumberFormat="1" applyFont="1" applyFill="1" applyBorder="1" applyAlignment="1" applyProtection="1">
      <protection locked="0"/>
    </xf>
    <xf numFmtId="38" fontId="17" fillId="0" borderId="0" xfId="2" applyFont="1" applyFill="1" applyAlignment="1" applyProtection="1">
      <alignment horizontal="center"/>
      <protection locked="0"/>
    </xf>
    <xf numFmtId="0" fontId="26" fillId="0" borderId="64" xfId="0" applyFont="1" applyBorder="1" applyAlignment="1">
      <alignment horizontal="left"/>
    </xf>
    <xf numFmtId="0" fontId="26" fillId="0" borderId="65" xfId="0" applyFont="1" applyFill="1" applyBorder="1" applyAlignment="1">
      <alignment horizontal="left"/>
    </xf>
    <xf numFmtId="38" fontId="26" fillId="29" borderId="54" xfId="0" applyNumberFormat="1" applyFont="1" applyFill="1" applyBorder="1" applyAlignment="1">
      <alignment horizontal="right"/>
    </xf>
    <xf numFmtId="38" fontId="17" fillId="0" borderId="66" xfId="2" applyFont="1" applyFill="1" applyBorder="1" applyAlignment="1" applyProtection="1">
      <alignment horizontal="right"/>
      <protection locked="0"/>
    </xf>
    <xf numFmtId="38" fontId="24" fillId="0" borderId="67" xfId="2" applyFont="1" applyFill="1" applyBorder="1" applyAlignment="1" applyProtection="1">
      <alignment horizontal="right"/>
      <protection locked="0"/>
    </xf>
    <xf numFmtId="38" fontId="24" fillId="0" borderId="45" xfId="2" applyFont="1" applyFill="1" applyBorder="1" applyAlignment="1" applyProtection="1">
      <alignment horizontal="right"/>
      <protection locked="0"/>
    </xf>
    <xf numFmtId="38" fontId="17" fillId="0" borderId="67" xfId="2" applyFont="1" applyFill="1" applyBorder="1" applyAlignment="1" applyProtection="1">
      <alignment horizontal="right"/>
      <protection locked="0"/>
    </xf>
    <xf numFmtId="38" fontId="17" fillId="0" borderId="68" xfId="2" applyFont="1" applyFill="1" applyBorder="1" applyAlignment="1" applyProtection="1">
      <alignment horizontal="right"/>
      <protection locked="0"/>
    </xf>
    <xf numFmtId="38" fontId="17" fillId="0" borderId="30" xfId="2" applyFont="1" applyFill="1" applyBorder="1" applyAlignment="1" applyProtection="1">
      <alignment horizontal="right"/>
      <protection locked="0"/>
    </xf>
    <xf numFmtId="38" fontId="17" fillId="0" borderId="60" xfId="2" applyFont="1" applyFill="1" applyBorder="1" applyAlignment="1" applyProtection="1">
      <alignment horizontal="right"/>
      <protection locked="0"/>
    </xf>
    <xf numFmtId="222" fontId="17" fillId="0" borderId="60" xfId="2" applyNumberFormat="1" applyFont="1" applyFill="1" applyBorder="1" applyAlignment="1" applyProtection="1">
      <alignment horizontal="right"/>
      <protection locked="0"/>
    </xf>
    <xf numFmtId="38" fontId="17" fillId="0" borderId="46" xfId="2" applyFont="1" applyFill="1" applyBorder="1" applyAlignment="1" applyProtection="1">
      <protection locked="0"/>
    </xf>
    <xf numFmtId="182" fontId="26" fillId="33" borderId="35" xfId="1" applyNumberFormat="1" applyFont="1" applyFill="1" applyBorder="1" applyAlignment="1">
      <alignment horizontal="right"/>
    </xf>
    <xf numFmtId="38" fontId="26" fillId="33" borderId="11" xfId="2" applyFont="1" applyFill="1" applyBorder="1" applyAlignment="1">
      <alignment horizontal="right"/>
    </xf>
    <xf numFmtId="38" fontId="26" fillId="33" borderId="34" xfId="2" applyFont="1" applyFill="1" applyBorder="1" applyAlignment="1">
      <alignment horizontal="right"/>
    </xf>
    <xf numFmtId="182" fontId="26" fillId="33" borderId="36" xfId="1" applyNumberFormat="1" applyFont="1" applyFill="1" applyBorder="1" applyAlignment="1">
      <alignment horizontal="right"/>
    </xf>
    <xf numFmtId="38" fontId="26" fillId="33" borderId="31" xfId="2" applyFont="1" applyFill="1" applyBorder="1" applyAlignment="1">
      <alignment horizontal="right"/>
    </xf>
    <xf numFmtId="182" fontId="26" fillId="33" borderId="38" xfId="1" applyNumberFormat="1" applyFont="1" applyFill="1" applyBorder="1" applyAlignment="1">
      <alignment horizontal="right"/>
    </xf>
    <xf numFmtId="3" fontId="26" fillId="33" borderId="34" xfId="2" applyNumberFormat="1" applyFont="1" applyFill="1" applyBorder="1" applyAlignment="1">
      <alignment horizontal="right"/>
    </xf>
    <xf numFmtId="182" fontId="26" fillId="33" borderId="31" xfId="1" applyNumberFormat="1" applyFont="1" applyFill="1" applyBorder="1" applyAlignment="1">
      <alignment horizontal="right"/>
    </xf>
    <xf numFmtId="182" fontId="26" fillId="33" borderId="39" xfId="1" applyNumberFormat="1" applyFont="1" applyFill="1" applyBorder="1" applyAlignment="1">
      <alignment horizontal="right"/>
    </xf>
    <xf numFmtId="38" fontId="26" fillId="33" borderId="10" xfId="2" applyFont="1" applyFill="1" applyBorder="1" applyAlignment="1">
      <alignment horizontal="right"/>
    </xf>
    <xf numFmtId="38" fontId="26" fillId="33" borderId="39" xfId="2" applyFont="1" applyFill="1" applyBorder="1" applyAlignment="1">
      <alignment horizontal="right" wrapText="1"/>
    </xf>
    <xf numFmtId="38" fontId="26" fillId="0" borderId="69" xfId="2" applyFont="1" applyFill="1" applyBorder="1" applyAlignment="1">
      <alignment horizontal="center"/>
    </xf>
    <xf numFmtId="182" fontId="26" fillId="0" borderId="23" xfId="1" applyNumberFormat="1" applyFont="1" applyFill="1" applyBorder="1" applyAlignment="1">
      <alignment horizontal="right"/>
    </xf>
    <xf numFmtId="38" fontId="26" fillId="0" borderId="24" xfId="2" applyFont="1" applyFill="1" applyBorder="1" applyAlignment="1">
      <alignment horizontal="right"/>
    </xf>
    <xf numFmtId="38" fontId="26" fillId="0" borderId="22" xfId="2" applyFont="1" applyFill="1" applyBorder="1" applyAlignment="1">
      <alignment horizontal="right"/>
    </xf>
    <xf numFmtId="182" fontId="26" fillId="0" borderId="66" xfId="1" applyNumberFormat="1" applyFont="1" applyFill="1" applyBorder="1" applyAlignment="1">
      <alignment horizontal="right"/>
    </xf>
    <xf numFmtId="182" fontId="26" fillId="0" borderId="25" xfId="1" applyNumberFormat="1" applyFont="1" applyFill="1" applyBorder="1" applyAlignment="1">
      <alignment horizontal="right"/>
    </xf>
    <xf numFmtId="38" fontId="26" fillId="0" borderId="45" xfId="2" applyFont="1" applyFill="1" applyBorder="1" applyAlignment="1">
      <alignment horizontal="right"/>
    </xf>
    <xf numFmtId="38" fontId="26" fillId="0" borderId="46" xfId="2" applyFont="1" applyFill="1" applyBorder="1" applyAlignment="1">
      <alignment horizontal="right" wrapText="1"/>
    </xf>
    <xf numFmtId="38" fontId="26" fillId="0" borderId="70" xfId="2" applyFont="1" applyFill="1" applyBorder="1" applyAlignment="1">
      <alignment horizontal="right"/>
    </xf>
    <xf numFmtId="182" fontId="26" fillId="0" borderId="71" xfId="1" applyNumberFormat="1" applyFont="1" applyFill="1" applyBorder="1" applyAlignment="1">
      <alignment horizontal="right"/>
    </xf>
    <xf numFmtId="3" fontId="26" fillId="0" borderId="70" xfId="2" applyNumberFormat="1" applyFont="1" applyFill="1" applyBorder="1" applyAlignment="1">
      <alignment horizontal="right"/>
    </xf>
    <xf numFmtId="182" fontId="26" fillId="0" borderId="16" xfId="1" applyNumberFormat="1" applyFont="1" applyFill="1" applyBorder="1" applyAlignment="1">
      <alignment horizontal="right"/>
    </xf>
    <xf numFmtId="182" fontId="26" fillId="0" borderId="65" xfId="1" applyNumberFormat="1" applyFont="1" applyFill="1" applyBorder="1" applyAlignment="1">
      <alignment horizontal="right"/>
    </xf>
    <xf numFmtId="38" fontId="17" fillId="33" borderId="72" xfId="2" applyFont="1" applyFill="1" applyBorder="1" applyAlignment="1">
      <alignment horizontal="center"/>
    </xf>
    <xf numFmtId="38" fontId="17" fillId="33" borderId="17" xfId="2" applyFont="1" applyFill="1" applyBorder="1" applyAlignment="1" applyProtection="1">
      <alignment horizontal="right"/>
      <protection locked="0"/>
    </xf>
    <xf numFmtId="38" fontId="24" fillId="33" borderId="0" xfId="2" applyFont="1" applyFill="1" applyBorder="1" applyAlignment="1" applyProtection="1">
      <alignment horizontal="right"/>
      <protection locked="0"/>
    </xf>
    <xf numFmtId="38" fontId="24" fillId="33" borderId="6" xfId="2" applyFont="1" applyFill="1" applyBorder="1" applyAlignment="1" applyProtection="1">
      <alignment horizontal="right"/>
      <protection locked="0"/>
    </xf>
    <xf numFmtId="38" fontId="17" fillId="33" borderId="0" xfId="2" applyFont="1" applyFill="1" applyBorder="1" applyAlignment="1" applyProtection="1">
      <alignment horizontal="right"/>
      <protection locked="0"/>
    </xf>
    <xf numFmtId="38" fontId="17" fillId="33" borderId="21" xfId="2" applyFont="1" applyFill="1" applyBorder="1" applyAlignment="1" applyProtection="1">
      <alignment horizontal="right"/>
      <protection locked="0"/>
    </xf>
    <xf numFmtId="38" fontId="17" fillId="33" borderId="48" xfId="2" applyFont="1" applyFill="1" applyBorder="1" applyAlignment="1" applyProtection="1">
      <alignment horizontal="right"/>
      <protection locked="0"/>
    </xf>
    <xf numFmtId="38" fontId="17" fillId="33" borderId="6" xfId="2" applyFont="1" applyFill="1" applyBorder="1" applyAlignment="1" applyProtection="1">
      <alignment horizontal="right"/>
      <protection locked="0"/>
    </xf>
    <xf numFmtId="222" fontId="17" fillId="33" borderId="6" xfId="2" applyNumberFormat="1" applyFont="1" applyFill="1" applyBorder="1" applyAlignment="1" applyProtection="1">
      <alignment horizontal="right"/>
      <protection locked="0"/>
    </xf>
    <xf numFmtId="38" fontId="17" fillId="33" borderId="13" xfId="2" applyFont="1" applyFill="1" applyBorder="1" applyAlignment="1" applyProtection="1">
      <alignment horizontal="right"/>
      <protection locked="0"/>
    </xf>
    <xf numFmtId="38" fontId="26" fillId="33" borderId="49" xfId="2" applyFont="1" applyFill="1" applyBorder="1" applyAlignment="1">
      <alignment horizontal="center"/>
    </xf>
    <xf numFmtId="38" fontId="26" fillId="33" borderId="0" xfId="2" applyFont="1" applyFill="1" applyBorder="1" applyAlignment="1">
      <alignment horizontal="right"/>
    </xf>
    <xf numFmtId="182" fontId="26" fillId="33" borderId="17" xfId="1" applyNumberFormat="1" applyFont="1" applyFill="1" applyBorder="1" applyAlignment="1">
      <alignment horizontal="right"/>
    </xf>
    <xf numFmtId="38" fontId="17" fillId="0" borderId="36" xfId="2" applyFont="1" applyFill="1" applyBorder="1" applyAlignment="1" applyProtection="1">
      <alignment horizontal="right"/>
      <protection locked="0"/>
    </xf>
    <xf numFmtId="38" fontId="24" fillId="0" borderId="31" xfId="2" applyFont="1" applyFill="1" applyBorder="1" applyAlignment="1" applyProtection="1">
      <alignment horizontal="right"/>
      <protection locked="0"/>
    </xf>
    <xf numFmtId="38" fontId="24" fillId="0" borderId="10" xfId="2" applyFont="1" applyFill="1" applyBorder="1" applyAlignment="1" applyProtection="1">
      <alignment horizontal="right"/>
      <protection locked="0"/>
    </xf>
    <xf numFmtId="38" fontId="17" fillId="0" borderId="31" xfId="2" applyFont="1" applyFill="1" applyBorder="1" applyAlignment="1" applyProtection="1">
      <alignment horizontal="right"/>
      <protection locked="0"/>
    </xf>
    <xf numFmtId="38" fontId="17" fillId="0" borderId="34" xfId="2" applyFont="1" applyFill="1" applyBorder="1" applyAlignment="1" applyProtection="1">
      <alignment horizontal="right"/>
      <protection locked="0"/>
    </xf>
    <xf numFmtId="38" fontId="17" fillId="0" borderId="39" xfId="2" applyFont="1" applyFill="1" applyBorder="1" applyAlignment="1" applyProtection="1">
      <protection locked="0"/>
    </xf>
    <xf numFmtId="49" fontId="7" fillId="0" borderId="5" xfId="0" applyNumberFormat="1" applyFont="1" applyFill="1" applyBorder="1" applyAlignment="1" applyProtection="1">
      <alignment horizontal="center" vertical="center"/>
    </xf>
    <xf numFmtId="183" fontId="7" fillId="0" borderId="0" xfId="2" applyNumberFormat="1" applyFont="1" applyFill="1" applyAlignment="1" applyProtection="1">
      <alignment vertical="center"/>
    </xf>
    <xf numFmtId="183" fontId="7" fillId="0" borderId="0" xfId="2" quotePrefix="1" applyNumberFormat="1" applyFont="1" applyFill="1" applyAlignment="1" applyProtection="1">
      <alignment horizontal="right" vertical="center"/>
    </xf>
    <xf numFmtId="183" fontId="7" fillId="0" borderId="0" xfId="2" applyNumberFormat="1" applyFont="1" applyFill="1" applyAlignment="1" applyProtection="1">
      <alignment horizontal="right" vertical="center"/>
    </xf>
    <xf numFmtId="183" fontId="13" fillId="0" borderId="0" xfId="2" applyNumberFormat="1" applyFont="1" applyFill="1" applyBorder="1" applyAlignment="1" applyProtection="1">
      <alignment vertical="center"/>
    </xf>
    <xf numFmtId="183" fontId="7" fillId="0" borderId="3" xfId="2" applyNumberFormat="1" applyFont="1" applyFill="1" applyBorder="1" applyAlignment="1" applyProtection="1">
      <alignment vertical="center"/>
    </xf>
    <xf numFmtId="183" fontId="7" fillId="0" borderId="0" xfId="2" applyNumberFormat="1" applyFont="1" applyFill="1" applyBorder="1" applyAlignment="1" applyProtection="1">
      <alignment vertical="center"/>
    </xf>
    <xf numFmtId="183" fontId="7" fillId="0" borderId="0" xfId="2" applyNumberFormat="1" applyFont="1" applyFill="1" applyBorder="1" applyAlignment="1" applyProtection="1">
      <alignment horizontal="right" vertical="center"/>
    </xf>
    <xf numFmtId="38" fontId="7" fillId="0" borderId="13" xfId="2" applyFont="1" applyFill="1" applyBorder="1" applyAlignment="1" applyProtection="1">
      <alignment vertical="center"/>
    </xf>
    <xf numFmtId="38" fontId="13" fillId="0" borderId="13" xfId="2" applyFont="1" applyFill="1" applyBorder="1" applyAlignment="1" applyProtection="1">
      <alignment vertical="center"/>
    </xf>
    <xf numFmtId="183" fontId="7" fillId="0" borderId="0" xfId="2" applyNumberFormat="1" applyFont="1" applyFill="1" applyAlignment="1" applyProtection="1">
      <alignment vertical="center"/>
      <protection locked="0"/>
    </xf>
    <xf numFmtId="183" fontId="7" fillId="0" borderId="0" xfId="2" quotePrefix="1" applyNumberFormat="1" applyFont="1" applyFill="1" applyAlignment="1" applyProtection="1">
      <alignment horizontal="right" vertical="center"/>
      <protection locked="0"/>
    </xf>
    <xf numFmtId="183" fontId="7" fillId="0" borderId="0" xfId="2" applyNumberFormat="1" applyFont="1" applyFill="1" applyAlignment="1" applyProtection="1">
      <alignment horizontal="right" vertical="center"/>
      <protection locked="0"/>
    </xf>
    <xf numFmtId="183" fontId="13" fillId="0" borderId="0" xfId="2" applyNumberFormat="1" applyFont="1" applyFill="1" applyBorder="1" applyAlignment="1" applyProtection="1">
      <alignment vertical="center"/>
      <protection locked="0"/>
    </xf>
    <xf numFmtId="183" fontId="7" fillId="0" borderId="3" xfId="2" applyNumberFormat="1" applyFont="1" applyFill="1" applyBorder="1" applyAlignment="1" applyProtection="1">
      <alignment vertical="center"/>
      <protection locked="0"/>
    </xf>
    <xf numFmtId="183" fontId="7" fillId="0" borderId="0" xfId="2" applyNumberFormat="1" applyFont="1" applyFill="1" applyBorder="1" applyAlignment="1" applyProtection="1">
      <alignment vertical="center"/>
      <protection locked="0"/>
    </xf>
    <xf numFmtId="183" fontId="7" fillId="0" borderId="0" xfId="2" applyNumberFormat="1" applyFont="1" applyFill="1" applyBorder="1" applyAlignment="1" applyProtection="1">
      <alignment horizontal="right" vertical="center"/>
      <protection locked="0"/>
    </xf>
    <xf numFmtId="38" fontId="13" fillId="0" borderId="13" xfId="2" applyFont="1" applyFill="1" applyBorder="1" applyAlignment="1" applyProtection="1">
      <alignment vertical="center"/>
      <protection locked="0"/>
    </xf>
    <xf numFmtId="0" fontId="8" fillId="0" borderId="0" xfId="0" applyFont="1" applyFill="1" applyAlignment="1" applyProtection="1">
      <alignment vertical="center"/>
      <protection locked="0"/>
    </xf>
    <xf numFmtId="183" fontId="7" fillId="0" borderId="21" xfId="2" applyNumberFormat="1" applyFont="1" applyFill="1" applyBorder="1" applyAlignment="1" applyProtection="1">
      <alignment horizontal="right" vertical="center"/>
      <protection locked="0"/>
    </xf>
    <xf numFmtId="183" fontId="7" fillId="0" borderId="17" xfId="2" applyNumberFormat="1" applyFont="1" applyFill="1" applyBorder="1" applyAlignment="1" applyProtection="1">
      <alignment horizontal="right" vertical="center"/>
      <protection locked="0"/>
    </xf>
    <xf numFmtId="183" fontId="7" fillId="0" borderId="13" xfId="2" applyNumberFormat="1" applyFont="1" applyFill="1" applyBorder="1" applyAlignment="1" applyProtection="1">
      <alignment horizontal="right" vertical="center"/>
      <protection locked="0"/>
    </xf>
    <xf numFmtId="183" fontId="13" fillId="0" borderId="13" xfId="2" applyNumberFormat="1" applyFont="1" applyFill="1" applyBorder="1" applyAlignment="1" applyProtection="1">
      <alignment horizontal="right" vertical="center"/>
      <protection locked="0"/>
    </xf>
    <xf numFmtId="38" fontId="17" fillId="0" borderId="73" xfId="2" applyFont="1" applyFill="1" applyBorder="1" applyAlignment="1" applyProtection="1">
      <alignment horizontal="right"/>
      <protection locked="0"/>
    </xf>
    <xf numFmtId="38" fontId="17" fillId="0" borderId="55" xfId="2" applyFont="1" applyFill="1" applyBorder="1" applyAlignment="1" applyProtection="1">
      <alignment horizontal="right"/>
      <protection locked="0"/>
    </xf>
    <xf numFmtId="38" fontId="17" fillId="33" borderId="74" xfId="2" applyFont="1" applyFill="1" applyBorder="1" applyAlignment="1" applyProtection="1">
      <alignment horizontal="right"/>
      <protection locked="0"/>
    </xf>
    <xf numFmtId="38" fontId="17" fillId="0" borderId="47" xfId="2" applyFont="1" applyFill="1" applyBorder="1" applyAlignment="1" applyProtection="1">
      <alignment horizontal="right"/>
      <protection locked="0"/>
    </xf>
    <xf numFmtId="38" fontId="17" fillId="31" borderId="56" xfId="2" applyFont="1" applyFill="1" applyBorder="1" applyAlignment="1" applyProtection="1">
      <alignment horizontal="right"/>
      <protection locked="0"/>
    </xf>
    <xf numFmtId="38" fontId="17" fillId="33" borderId="70" xfId="2" applyFont="1" applyFill="1" applyBorder="1" applyAlignment="1" applyProtection="1">
      <alignment horizontal="right"/>
      <protection locked="0"/>
    </xf>
    <xf numFmtId="38" fontId="17" fillId="0" borderId="75" xfId="2" applyFont="1" applyFill="1" applyBorder="1" applyAlignment="1" applyProtection="1">
      <alignment horizontal="right"/>
      <protection locked="0"/>
    </xf>
    <xf numFmtId="38" fontId="17" fillId="0" borderId="76" xfId="2" applyFont="1" applyFill="1" applyBorder="1" applyAlignment="1" applyProtection="1">
      <alignment horizontal="right"/>
      <protection locked="0"/>
    </xf>
    <xf numFmtId="38" fontId="17" fillId="33" borderId="77" xfId="2" applyFont="1" applyFill="1" applyBorder="1" applyAlignment="1" applyProtection="1">
      <alignment horizontal="right"/>
      <protection locked="0"/>
    </xf>
    <xf numFmtId="38" fontId="17" fillId="31" borderId="78" xfId="2" applyFont="1" applyFill="1" applyBorder="1" applyAlignment="1" applyProtection="1">
      <alignment horizontal="right"/>
      <protection locked="0"/>
    </xf>
    <xf numFmtId="182" fontId="24" fillId="0" borderId="66" xfId="1" applyNumberFormat="1" applyFont="1" applyFill="1" applyBorder="1" applyAlignment="1" applyProtection="1">
      <alignment horizontal="right"/>
      <protection locked="0"/>
    </xf>
    <xf numFmtId="182" fontId="24" fillId="0" borderId="36" xfId="1" applyNumberFormat="1" applyFont="1" applyFill="1" applyBorder="1" applyAlignment="1" applyProtection="1">
      <alignment horizontal="right"/>
      <protection locked="0"/>
    </xf>
    <xf numFmtId="182" fontId="24" fillId="33" borderId="71" xfId="1" applyNumberFormat="1" applyFont="1" applyFill="1" applyBorder="1" applyAlignment="1" applyProtection="1">
      <alignment horizontal="right"/>
      <protection locked="0"/>
    </xf>
    <xf numFmtId="182" fontId="24" fillId="31" borderId="37" xfId="1" applyNumberFormat="1" applyFont="1" applyFill="1" applyBorder="1" applyAlignment="1" applyProtection="1">
      <alignment horizontal="right"/>
      <protection locked="0"/>
    </xf>
    <xf numFmtId="38" fontId="17" fillId="0" borderId="50" xfId="2" applyFont="1" applyFill="1" applyBorder="1" applyAlignment="1" applyProtection="1">
      <alignment horizontal="right"/>
      <protection locked="0"/>
    </xf>
    <xf numFmtId="38" fontId="17" fillId="0" borderId="28" xfId="2" applyFont="1" applyFill="1" applyBorder="1" applyAlignment="1" applyProtection="1">
      <alignment horizontal="right"/>
      <protection locked="0"/>
    </xf>
    <xf numFmtId="38" fontId="17" fillId="33" borderId="72" xfId="2" applyFont="1" applyFill="1" applyBorder="1" applyAlignment="1" applyProtection="1">
      <alignment horizontal="right"/>
      <protection locked="0"/>
    </xf>
    <xf numFmtId="38" fontId="17" fillId="31" borderId="29" xfId="2" applyFont="1" applyFill="1" applyBorder="1" applyAlignment="1" applyProtection="1">
      <alignment horizontal="right"/>
      <protection locked="0"/>
    </xf>
    <xf numFmtId="184" fontId="17" fillId="0" borderId="48" xfId="0" applyNumberFormat="1" applyFont="1" applyFill="1" applyBorder="1" applyAlignment="1" applyProtection="1"/>
    <xf numFmtId="184" fontId="17" fillId="0" borderId="48" xfId="0" applyNumberFormat="1" applyFont="1" applyFill="1" applyBorder="1" applyAlignment="1" applyProtection="1">
      <alignment horizontal="center"/>
    </xf>
    <xf numFmtId="38" fontId="17" fillId="0" borderId="48" xfId="2" applyFont="1" applyFill="1" applyBorder="1" applyAlignment="1" applyProtection="1"/>
    <xf numFmtId="184" fontId="120" fillId="0" borderId="48" xfId="0" applyNumberFormat="1" applyFont="1" applyFill="1" applyBorder="1" applyAlignment="1" applyProtection="1"/>
    <xf numFmtId="184" fontId="17" fillId="0" borderId="30" xfId="0" applyNumberFormat="1" applyFont="1" applyBorder="1" applyAlignment="1" applyProtection="1">
      <alignment horizontal="center"/>
    </xf>
    <xf numFmtId="184" fontId="17" fillId="0" borderId="55" xfId="0" applyNumberFormat="1" applyFont="1" applyBorder="1" applyAlignment="1" applyProtection="1">
      <alignment horizontal="center"/>
    </xf>
    <xf numFmtId="184" fontId="17" fillId="0" borderId="27" xfId="0" applyNumberFormat="1" applyFont="1" applyBorder="1" applyAlignment="1" applyProtection="1">
      <alignment horizontal="center"/>
    </xf>
    <xf numFmtId="38" fontId="17" fillId="0" borderId="72" xfId="2" applyFont="1" applyFill="1" applyBorder="1" applyAlignment="1" applyProtection="1">
      <alignment horizontal="center"/>
    </xf>
    <xf numFmtId="38" fontId="17" fillId="0" borderId="28" xfId="2" applyFont="1" applyFill="1" applyBorder="1" applyAlignment="1" applyProtection="1">
      <alignment horizontal="center"/>
    </xf>
    <xf numFmtId="38" fontId="17" fillId="33" borderId="72" xfId="2" applyFont="1" applyFill="1" applyBorder="1" applyAlignment="1" applyProtection="1">
      <alignment horizontal="center"/>
    </xf>
    <xf numFmtId="38" fontId="17" fillId="31" borderId="49" xfId="2" applyFont="1" applyFill="1" applyBorder="1" applyAlignment="1" applyProtection="1">
      <alignment horizontal="center"/>
    </xf>
    <xf numFmtId="38" fontId="17" fillId="0" borderId="50" xfId="2" applyFont="1" applyFill="1" applyBorder="1" applyAlignment="1" applyProtection="1">
      <alignment horizontal="center"/>
    </xf>
    <xf numFmtId="38" fontId="17" fillId="0" borderId="29" xfId="2" applyFont="1" applyFill="1" applyBorder="1" applyAlignment="1" applyProtection="1">
      <alignment horizontal="center"/>
    </xf>
    <xf numFmtId="38" fontId="17" fillId="0" borderId="74" xfId="2" applyFont="1" applyFill="1" applyBorder="1" applyAlignment="1" applyProtection="1">
      <alignment horizontal="right"/>
    </xf>
    <xf numFmtId="38" fontId="17" fillId="0" borderId="47" xfId="2" applyFont="1" applyFill="1" applyBorder="1" applyAlignment="1" applyProtection="1">
      <alignment horizontal="right"/>
    </xf>
    <xf numFmtId="38" fontId="17" fillId="33" borderId="74" xfId="2" applyFont="1" applyFill="1" applyBorder="1" applyAlignment="1" applyProtection="1">
      <alignment horizontal="right"/>
    </xf>
    <xf numFmtId="38" fontId="17" fillId="31" borderId="3" xfId="2" applyFont="1" applyFill="1" applyBorder="1" applyAlignment="1" applyProtection="1">
      <alignment horizontal="right"/>
    </xf>
    <xf numFmtId="38" fontId="17" fillId="0" borderId="73" xfId="2" applyFont="1" applyFill="1" applyBorder="1" applyAlignment="1" applyProtection="1">
      <alignment horizontal="right"/>
    </xf>
    <xf numFmtId="38" fontId="17" fillId="0" borderId="53" xfId="2" applyFont="1" applyFill="1" applyBorder="1" applyAlignment="1" applyProtection="1">
      <alignment horizontal="right"/>
    </xf>
    <xf numFmtId="38" fontId="17" fillId="0" borderId="70" xfId="2" applyFont="1" applyFill="1" applyBorder="1" applyAlignment="1" applyProtection="1">
      <alignment horizontal="right"/>
    </xf>
    <xf numFmtId="38" fontId="17" fillId="0" borderId="34" xfId="2" applyFont="1" applyFill="1" applyBorder="1" applyAlignment="1" applyProtection="1">
      <alignment horizontal="right"/>
    </xf>
    <xf numFmtId="38" fontId="17" fillId="33" borderId="70" xfId="2" applyFont="1" applyFill="1" applyBorder="1" applyAlignment="1" applyProtection="1">
      <alignment horizontal="right"/>
    </xf>
    <xf numFmtId="38" fontId="17" fillId="31" borderId="21" xfId="2" applyFont="1" applyFill="1" applyBorder="1" applyAlignment="1" applyProtection="1">
      <alignment horizontal="right"/>
    </xf>
    <xf numFmtId="38" fontId="17" fillId="0" borderId="68" xfId="2" applyFont="1" applyFill="1" applyBorder="1" applyAlignment="1" applyProtection="1">
      <alignment horizontal="right"/>
    </xf>
    <xf numFmtId="38" fontId="17" fillId="0" borderId="54" xfId="2" applyFont="1" applyFill="1" applyBorder="1" applyAlignment="1" applyProtection="1">
      <alignment horizontal="right"/>
    </xf>
    <xf numFmtId="38" fontId="17" fillId="0" borderId="77" xfId="2" applyFont="1" applyFill="1" applyBorder="1" applyAlignment="1" applyProtection="1">
      <alignment horizontal="right"/>
    </xf>
    <xf numFmtId="38" fontId="17" fillId="0" borderId="76" xfId="2" applyFont="1" applyFill="1" applyBorder="1" applyAlignment="1" applyProtection="1">
      <alignment horizontal="right"/>
    </xf>
    <xf numFmtId="38" fontId="17" fillId="33" borderId="77" xfId="2" applyFont="1" applyFill="1" applyBorder="1" applyAlignment="1" applyProtection="1">
      <alignment horizontal="right"/>
    </xf>
    <xf numFmtId="38" fontId="17" fillId="31" borderId="78" xfId="2" applyFont="1" applyFill="1" applyBorder="1" applyAlignment="1" applyProtection="1">
      <alignment horizontal="right"/>
    </xf>
    <xf numFmtId="182" fontId="24" fillId="0" borderId="71" xfId="1" applyNumberFormat="1" applyFont="1" applyFill="1" applyBorder="1" applyAlignment="1" applyProtection="1">
      <alignment horizontal="right"/>
    </xf>
    <xf numFmtId="182" fontId="24" fillId="0" borderId="36" xfId="1" applyNumberFormat="1" applyFont="1" applyFill="1" applyBorder="1" applyAlignment="1" applyProtection="1">
      <alignment horizontal="right"/>
    </xf>
    <xf numFmtId="182" fontId="24" fillId="33" borderId="71" xfId="1" applyNumberFormat="1" applyFont="1" applyFill="1" applyBorder="1" applyAlignment="1" applyProtection="1">
      <alignment horizontal="right"/>
    </xf>
    <xf numFmtId="182" fontId="24" fillId="31" borderId="17" xfId="1" applyNumberFormat="1" applyFont="1" applyFill="1" applyBorder="1" applyAlignment="1" applyProtection="1">
      <alignment horizontal="right"/>
    </xf>
    <xf numFmtId="182" fontId="24" fillId="0" borderId="79" xfId="1" applyNumberFormat="1" applyFont="1" applyFill="1" applyBorder="1" applyAlignment="1" applyProtection="1">
      <alignment horizontal="right"/>
    </xf>
    <xf numFmtId="182" fontId="24" fillId="0" borderId="80" xfId="1" applyNumberFormat="1" applyFont="1" applyFill="1" applyBorder="1" applyAlignment="1" applyProtection="1">
      <alignment horizontal="right"/>
    </xf>
    <xf numFmtId="182" fontId="24" fillId="0" borderId="81" xfId="1" applyNumberFormat="1" applyFont="1" applyFill="1" applyBorder="1" applyAlignment="1" applyProtection="1">
      <alignment horizontal="right"/>
    </xf>
    <xf numFmtId="38" fontId="17" fillId="0" borderId="72" xfId="2" applyFont="1" applyFill="1" applyBorder="1" applyAlignment="1" applyProtection="1">
      <alignment horizontal="right"/>
    </xf>
    <xf numFmtId="38" fontId="17" fillId="0" borderId="28" xfId="2" applyFont="1" applyFill="1" applyBorder="1" applyAlignment="1" applyProtection="1">
      <alignment horizontal="right"/>
    </xf>
    <xf numFmtId="38" fontId="17" fillId="33" borderId="72" xfId="2" applyFont="1" applyFill="1" applyBorder="1" applyAlignment="1" applyProtection="1">
      <alignment horizontal="right"/>
    </xf>
    <xf numFmtId="38" fontId="17" fillId="31" borderId="49" xfId="2" applyFont="1" applyFill="1" applyBorder="1" applyAlignment="1" applyProtection="1">
      <alignment horizontal="right"/>
    </xf>
    <xf numFmtId="38" fontId="17" fillId="0" borderId="50" xfId="2" applyFont="1" applyFill="1" applyBorder="1" applyAlignment="1" applyProtection="1">
      <alignment horizontal="right"/>
    </xf>
    <xf numFmtId="38" fontId="17" fillId="0" borderId="29" xfId="2" applyFont="1" applyFill="1" applyBorder="1" applyAlignment="1" applyProtection="1">
      <alignment horizontal="right"/>
    </xf>
    <xf numFmtId="38" fontId="17" fillId="0" borderId="71" xfId="2" applyNumberFormat="1" applyFont="1" applyFill="1" applyBorder="1" applyAlignment="1" applyProtection="1">
      <alignment horizontal="right"/>
    </xf>
    <xf numFmtId="38" fontId="17" fillId="0" borderId="36" xfId="2" applyFont="1" applyFill="1" applyBorder="1" applyAlignment="1" applyProtection="1">
      <alignment horizontal="right"/>
    </xf>
    <xf numFmtId="38" fontId="17" fillId="33" borderId="71" xfId="2" applyFont="1" applyFill="1" applyBorder="1" applyAlignment="1" applyProtection="1">
      <alignment horizontal="right"/>
    </xf>
    <xf numFmtId="38" fontId="17" fillId="31" borderId="17" xfId="2" applyNumberFormat="1" applyFont="1" applyFill="1" applyBorder="1" applyAlignment="1" applyProtection="1">
      <alignment horizontal="right"/>
    </xf>
    <xf numFmtId="38" fontId="17" fillId="0" borderId="66" xfId="2" applyFont="1" applyFill="1" applyBorder="1" applyAlignment="1" applyProtection="1">
      <alignment horizontal="right"/>
    </xf>
    <xf numFmtId="38" fontId="17" fillId="0" borderId="37" xfId="2" applyFont="1" applyFill="1" applyBorder="1" applyAlignment="1" applyProtection="1">
      <alignment horizontal="right"/>
    </xf>
    <xf numFmtId="38" fontId="24" fillId="0" borderId="16" xfId="2" applyNumberFormat="1" applyFont="1" applyFill="1" applyBorder="1" applyAlignment="1" applyProtection="1">
      <alignment horizontal="right"/>
    </xf>
    <xf numFmtId="38" fontId="24" fillId="0" borderId="31" xfId="2" applyFont="1" applyFill="1" applyBorder="1" applyAlignment="1" applyProtection="1">
      <alignment horizontal="right"/>
    </xf>
    <xf numFmtId="38" fontId="24" fillId="33" borderId="16" xfId="2" applyFont="1" applyFill="1" applyBorder="1" applyAlignment="1" applyProtection="1">
      <alignment horizontal="right"/>
    </xf>
    <xf numFmtId="38" fontId="17" fillId="31" borderId="61" xfId="2" applyFont="1" applyFill="1" applyBorder="1" applyAlignment="1" applyProtection="1">
      <alignment horizontal="right"/>
    </xf>
    <xf numFmtId="38" fontId="24" fillId="0" borderId="67" xfId="2" applyFont="1" applyFill="1" applyBorder="1" applyAlignment="1" applyProtection="1">
      <alignment horizontal="right"/>
    </xf>
    <xf numFmtId="38" fontId="24" fillId="0" borderId="32" xfId="2" applyFont="1" applyFill="1" applyBorder="1" applyAlignment="1" applyProtection="1">
      <alignment horizontal="right"/>
    </xf>
    <xf numFmtId="38" fontId="24" fillId="0" borderId="64" xfId="2" applyNumberFormat="1" applyFont="1" applyFill="1" applyBorder="1" applyAlignment="1" applyProtection="1">
      <alignment horizontal="right"/>
    </xf>
    <xf numFmtId="38" fontId="24" fillId="0" borderId="10" xfId="2" applyFont="1" applyFill="1" applyBorder="1" applyAlignment="1" applyProtection="1">
      <alignment horizontal="right"/>
    </xf>
    <xf numFmtId="38" fontId="24" fillId="33" borderId="64" xfId="2" applyFont="1" applyFill="1" applyBorder="1" applyAlignment="1" applyProtection="1">
      <alignment horizontal="right"/>
    </xf>
    <xf numFmtId="38" fontId="17" fillId="31" borderId="61" xfId="2" applyNumberFormat="1" applyFont="1" applyFill="1" applyBorder="1" applyAlignment="1" applyProtection="1">
      <alignment horizontal="right"/>
    </xf>
    <xf numFmtId="38" fontId="24" fillId="0" borderId="45" xfId="2" applyFont="1" applyFill="1" applyBorder="1" applyAlignment="1" applyProtection="1">
      <alignment horizontal="right"/>
    </xf>
    <xf numFmtId="38" fontId="24" fillId="0" borderId="61" xfId="2" applyFont="1" applyFill="1" applyBorder="1" applyAlignment="1" applyProtection="1">
      <alignment horizontal="right"/>
    </xf>
    <xf numFmtId="38" fontId="17" fillId="0" borderId="16" xfId="2" applyNumberFormat="1" applyFont="1" applyFill="1" applyBorder="1" applyAlignment="1" applyProtection="1">
      <alignment horizontal="right"/>
    </xf>
    <xf numFmtId="38" fontId="17" fillId="0" borderId="31" xfId="2" applyFont="1" applyFill="1" applyBorder="1" applyAlignment="1" applyProtection="1">
      <alignment horizontal="right"/>
    </xf>
    <xf numFmtId="38" fontId="17" fillId="33" borderId="16" xfId="2" applyFont="1" applyFill="1" applyBorder="1" applyAlignment="1" applyProtection="1">
      <alignment horizontal="right"/>
    </xf>
    <xf numFmtId="38" fontId="17" fillId="31" borderId="0" xfId="2" applyNumberFormat="1" applyFont="1" applyFill="1" applyBorder="1" applyAlignment="1" applyProtection="1">
      <alignment horizontal="right"/>
    </xf>
    <xf numFmtId="38" fontId="17" fillId="0" borderId="67" xfId="2" applyFont="1" applyFill="1" applyBorder="1" applyAlignment="1" applyProtection="1">
      <alignment horizontal="right"/>
    </xf>
    <xf numFmtId="38" fontId="17" fillId="0" borderId="32" xfId="2" applyFont="1" applyFill="1" applyBorder="1" applyAlignment="1" applyProtection="1">
      <alignment horizontal="right"/>
    </xf>
    <xf numFmtId="38" fontId="17" fillId="0" borderId="70" xfId="2" applyNumberFormat="1" applyFont="1" applyFill="1" applyBorder="1" applyAlignment="1" applyProtection="1">
      <alignment horizontal="right"/>
    </xf>
    <xf numFmtId="38" fontId="17" fillId="31" borderId="21" xfId="2" applyNumberFormat="1" applyFont="1" applyFill="1" applyBorder="1" applyAlignment="1" applyProtection="1">
      <alignment horizontal="right"/>
    </xf>
    <xf numFmtId="38" fontId="17" fillId="0" borderId="82" xfId="2" applyNumberFormat="1" applyFont="1" applyFill="1" applyBorder="1" applyAlignment="1" applyProtection="1">
      <alignment horizontal="right"/>
    </xf>
    <xf numFmtId="38" fontId="17" fillId="0" borderId="55" xfId="2" applyFont="1" applyFill="1" applyBorder="1" applyAlignment="1" applyProtection="1">
      <alignment horizontal="right"/>
    </xf>
    <xf numFmtId="38" fontId="17" fillId="33" borderId="82" xfId="2" applyNumberFormat="1" applyFont="1" applyFill="1" applyBorder="1" applyAlignment="1" applyProtection="1">
      <alignment horizontal="right"/>
    </xf>
    <xf numFmtId="38" fontId="17" fillId="31" borderId="48" xfId="2" applyNumberFormat="1" applyFont="1" applyFill="1" applyBorder="1" applyAlignment="1" applyProtection="1">
      <alignment horizontal="right"/>
    </xf>
    <xf numFmtId="38" fontId="17" fillId="0" borderId="83" xfId="2" applyFont="1" applyBorder="1" applyAlignment="1" applyProtection="1">
      <alignment horizontal="right"/>
    </xf>
    <xf numFmtId="38" fontId="17" fillId="0" borderId="55" xfId="2" applyFont="1" applyBorder="1" applyAlignment="1" applyProtection="1">
      <alignment horizontal="right"/>
    </xf>
    <xf numFmtId="38" fontId="17" fillId="0" borderId="27" xfId="2" applyFont="1" applyFill="1" applyBorder="1" applyAlignment="1" applyProtection="1">
      <alignment horizontal="right"/>
    </xf>
    <xf numFmtId="38" fontId="17" fillId="0" borderId="64" xfId="2" applyNumberFormat="1" applyFont="1" applyFill="1" applyBorder="1" applyAlignment="1" applyProtection="1">
      <alignment horizontal="right"/>
    </xf>
    <xf numFmtId="38" fontId="17" fillId="0" borderId="10" xfId="2" applyFont="1" applyFill="1" applyBorder="1" applyAlignment="1" applyProtection="1">
      <alignment horizontal="right"/>
    </xf>
    <xf numFmtId="38" fontId="17" fillId="33" borderId="64" xfId="2" applyNumberFormat="1" applyFont="1" applyFill="1" applyBorder="1" applyAlignment="1" applyProtection="1">
      <alignment horizontal="right"/>
    </xf>
    <xf numFmtId="38" fontId="17" fillId="31" borderId="6" xfId="2" applyNumberFormat="1" applyFont="1" applyFill="1" applyBorder="1" applyAlignment="1" applyProtection="1">
      <alignment horizontal="right"/>
    </xf>
    <xf numFmtId="38" fontId="17" fillId="0" borderId="45" xfId="2" applyFont="1" applyBorder="1" applyAlignment="1" applyProtection="1">
      <alignment horizontal="right"/>
    </xf>
    <xf numFmtId="38" fontId="17" fillId="0" borderId="10" xfId="2" applyFont="1" applyBorder="1" applyAlignment="1" applyProtection="1">
      <alignment horizontal="right"/>
    </xf>
    <xf numFmtId="38" fontId="17" fillId="0" borderId="61" xfId="2" applyFont="1" applyFill="1" applyBorder="1" applyAlignment="1" applyProtection="1">
      <alignment horizontal="right"/>
    </xf>
    <xf numFmtId="222" fontId="17" fillId="0" borderId="64" xfId="2" applyNumberFormat="1" applyFont="1" applyFill="1" applyBorder="1" applyAlignment="1" applyProtection="1">
      <alignment horizontal="right"/>
    </xf>
    <xf numFmtId="222" fontId="17" fillId="0" borderId="10" xfId="2" applyNumberFormat="1" applyFont="1" applyFill="1" applyBorder="1" applyAlignment="1" applyProtection="1">
      <alignment horizontal="right"/>
    </xf>
    <xf numFmtId="222" fontId="17" fillId="33" borderId="64" xfId="2" applyNumberFormat="1" applyFont="1" applyFill="1" applyBorder="1" applyAlignment="1" applyProtection="1">
      <alignment horizontal="right"/>
    </xf>
    <xf numFmtId="222" fontId="17" fillId="31" borderId="6" xfId="2" applyNumberFormat="1" applyFont="1" applyFill="1" applyBorder="1" applyAlignment="1" applyProtection="1">
      <alignment horizontal="right"/>
    </xf>
    <xf numFmtId="222" fontId="17" fillId="0" borderId="45" xfId="2" applyNumberFormat="1" applyFont="1" applyBorder="1" applyAlignment="1" applyProtection="1">
      <alignment horizontal="right"/>
    </xf>
    <xf numFmtId="222" fontId="17" fillId="0" borderId="10" xfId="2" applyNumberFormat="1" applyFont="1" applyBorder="1" applyAlignment="1" applyProtection="1">
      <alignment horizontal="right"/>
    </xf>
    <xf numFmtId="222" fontId="17" fillId="0" borderId="61" xfId="2" applyNumberFormat="1" applyFont="1" applyFill="1" applyBorder="1" applyAlignment="1" applyProtection="1">
      <alignment horizontal="right"/>
    </xf>
    <xf numFmtId="38" fontId="17" fillId="0" borderId="65" xfId="2" applyNumberFormat="1" applyFont="1" applyFill="1" applyBorder="1" applyAlignment="1" applyProtection="1"/>
    <xf numFmtId="38" fontId="17" fillId="0" borderId="39" xfId="2" applyFont="1" applyFill="1" applyBorder="1" applyAlignment="1" applyProtection="1"/>
    <xf numFmtId="38" fontId="17" fillId="33" borderId="65" xfId="2" applyFont="1" applyFill="1" applyBorder="1" applyAlignment="1" applyProtection="1">
      <alignment horizontal="right"/>
    </xf>
    <xf numFmtId="38" fontId="17" fillId="31" borderId="13" xfId="2" applyNumberFormat="1" applyFont="1" applyFill="1" applyBorder="1" applyAlignment="1" applyProtection="1">
      <alignment horizontal="right"/>
    </xf>
    <xf numFmtId="38" fontId="17" fillId="0" borderId="46" xfId="2" applyFont="1" applyFill="1" applyBorder="1" applyAlignment="1" applyProtection="1"/>
    <xf numFmtId="38" fontId="17" fillId="0" borderId="39" xfId="2" applyFont="1" applyFill="1" applyBorder="1" applyAlignment="1" applyProtection="1">
      <alignment horizontal="right"/>
    </xf>
    <xf numFmtId="38" fontId="17" fillId="0" borderId="40" xfId="2" applyFont="1" applyFill="1" applyBorder="1" applyAlignment="1" applyProtection="1"/>
    <xf numFmtId="184" fontId="26" fillId="0" borderId="30" xfId="0" applyNumberFormat="1" applyFont="1" applyFill="1" applyBorder="1" applyAlignment="1" applyProtection="1">
      <protection locked="0"/>
    </xf>
    <xf numFmtId="184" fontId="26" fillId="0" borderId="3" xfId="0" applyNumberFormat="1" applyFont="1" applyFill="1" applyBorder="1" applyAlignment="1" applyProtection="1">
      <protection locked="0"/>
    </xf>
    <xf numFmtId="184" fontId="26" fillId="0" borderId="3" xfId="0" applyNumberFormat="1" applyFont="1" applyFill="1" applyBorder="1" applyAlignment="1" applyProtection="1">
      <alignment horizontal="center"/>
      <protection locked="0"/>
    </xf>
    <xf numFmtId="184" fontId="26" fillId="0" borderId="27" xfId="0" applyNumberFormat="1" applyFont="1" applyFill="1" applyBorder="1" applyAlignment="1" applyProtection="1">
      <protection locked="0"/>
    </xf>
    <xf numFmtId="38" fontId="26" fillId="0" borderId="69" xfId="2" applyFont="1" applyFill="1" applyBorder="1" applyAlignment="1" applyProtection="1">
      <alignment horizontal="center"/>
      <protection locked="0"/>
    </xf>
    <xf numFmtId="38" fontId="26" fillId="0" borderId="28" xfId="2" applyFont="1" applyFill="1" applyBorder="1" applyAlignment="1" applyProtection="1">
      <alignment horizontal="center"/>
      <protection locked="0"/>
    </xf>
    <xf numFmtId="38" fontId="26" fillId="33" borderId="49" xfId="2" applyFont="1" applyFill="1" applyBorder="1" applyAlignment="1" applyProtection="1">
      <alignment horizontal="center"/>
      <protection locked="0"/>
    </xf>
    <xf numFmtId="38" fontId="26" fillId="29" borderId="29" xfId="2" applyFont="1" applyFill="1" applyBorder="1" applyAlignment="1" applyProtection="1">
      <alignment horizontal="center"/>
      <protection locked="0"/>
    </xf>
    <xf numFmtId="182" fontId="26" fillId="0" borderId="23" xfId="1" applyNumberFormat="1" applyFont="1" applyFill="1" applyBorder="1" applyAlignment="1" applyProtection="1">
      <alignment horizontal="right"/>
      <protection locked="0"/>
    </xf>
    <xf numFmtId="182" fontId="26" fillId="0" borderId="35" xfId="1" applyNumberFormat="1" applyFont="1" applyFill="1" applyBorder="1" applyAlignment="1" applyProtection="1">
      <alignment horizontal="right"/>
      <protection locked="0"/>
    </xf>
    <xf numFmtId="182" fontId="26" fillId="33" borderId="36" xfId="1" applyNumberFormat="1" applyFont="1" applyFill="1" applyBorder="1" applyAlignment="1" applyProtection="1">
      <alignment horizontal="right"/>
      <protection locked="0"/>
    </xf>
    <xf numFmtId="182" fontId="26" fillId="0" borderId="36" xfId="1" applyNumberFormat="1" applyFont="1" applyFill="1" applyBorder="1" applyAlignment="1" applyProtection="1">
      <alignment horizontal="right"/>
      <protection locked="0"/>
    </xf>
    <xf numFmtId="182" fontId="26" fillId="29" borderId="37" xfId="1" applyNumberFormat="1" applyFont="1" applyFill="1" applyBorder="1" applyAlignment="1" applyProtection="1">
      <alignment horizontal="right"/>
      <protection locked="0"/>
    </xf>
    <xf numFmtId="38" fontId="26" fillId="0" borderId="24" xfId="2" applyFont="1" applyFill="1" applyBorder="1" applyAlignment="1" applyProtection="1">
      <alignment horizontal="right"/>
      <protection locked="0"/>
    </xf>
    <xf numFmtId="38" fontId="26" fillId="0" borderId="11" xfId="2" applyFont="1" applyFill="1" applyBorder="1" applyAlignment="1" applyProtection="1">
      <alignment horizontal="right"/>
      <protection locked="0"/>
    </xf>
    <xf numFmtId="38" fontId="26" fillId="33" borderId="31" xfId="2" applyFont="1" applyFill="1" applyBorder="1" applyAlignment="1" applyProtection="1">
      <alignment horizontal="right"/>
      <protection locked="0"/>
    </xf>
    <xf numFmtId="38" fontId="26" fillId="0" borderId="31" xfId="2" applyFont="1" applyFill="1" applyBorder="1" applyAlignment="1" applyProtection="1">
      <alignment horizontal="right"/>
      <protection locked="0"/>
    </xf>
    <xf numFmtId="38" fontId="26" fillId="29" borderId="32" xfId="2" applyFont="1" applyFill="1" applyBorder="1" applyAlignment="1" applyProtection="1">
      <alignment horizontal="right"/>
      <protection locked="0"/>
    </xf>
    <xf numFmtId="38" fontId="26" fillId="29" borderId="32" xfId="0" applyNumberFormat="1" applyFont="1" applyFill="1" applyBorder="1" applyAlignment="1" applyProtection="1">
      <alignment horizontal="right"/>
      <protection locked="0"/>
    </xf>
    <xf numFmtId="182" fontId="26" fillId="0" borderId="34" xfId="1" applyNumberFormat="1" applyFont="1" applyFill="1" applyBorder="1" applyAlignment="1" applyProtection="1">
      <alignment horizontal="right"/>
      <protection locked="0"/>
    </xf>
    <xf numFmtId="38" fontId="26" fillId="33" borderId="11" xfId="2" applyFont="1" applyFill="1" applyBorder="1" applyAlignment="1" applyProtection="1">
      <alignment horizontal="right"/>
      <protection locked="0"/>
    </xf>
    <xf numFmtId="182" fontId="26" fillId="0" borderId="31" xfId="1" applyNumberFormat="1" applyFont="1" applyFill="1" applyBorder="1" applyAlignment="1" applyProtection="1">
      <alignment horizontal="right"/>
      <protection locked="0"/>
    </xf>
    <xf numFmtId="38" fontId="26" fillId="0" borderId="34" xfId="2" applyFont="1" applyFill="1" applyBorder="1" applyAlignment="1" applyProtection="1">
      <alignment horizontal="right"/>
      <protection locked="0"/>
    </xf>
    <xf numFmtId="182" fontId="26" fillId="33" borderId="35" xfId="1" applyNumberFormat="1" applyFont="1" applyFill="1" applyBorder="1" applyAlignment="1" applyProtection="1">
      <alignment horizontal="right"/>
      <protection locked="0"/>
    </xf>
    <xf numFmtId="38" fontId="26" fillId="33" borderId="0" xfId="2" applyFont="1" applyFill="1" applyBorder="1" applyAlignment="1" applyProtection="1">
      <alignment horizontal="right"/>
      <protection locked="0"/>
    </xf>
    <xf numFmtId="182" fontId="26" fillId="0" borderId="66" xfId="1" applyNumberFormat="1" applyFont="1" applyFill="1" applyBorder="1" applyAlignment="1" applyProtection="1">
      <alignment horizontal="right"/>
      <protection locked="0"/>
    </xf>
    <xf numFmtId="182" fontId="26" fillId="33" borderId="17" xfId="1" applyNumberFormat="1" applyFont="1" applyFill="1" applyBorder="1" applyAlignment="1" applyProtection="1">
      <alignment horizontal="right"/>
      <protection locked="0"/>
    </xf>
    <xf numFmtId="182" fontId="26" fillId="0" borderId="25" xfId="1" applyNumberFormat="1" applyFont="1" applyFill="1" applyBorder="1" applyAlignment="1" applyProtection="1">
      <alignment horizontal="right"/>
      <protection locked="0"/>
    </xf>
    <xf numFmtId="182" fontId="26" fillId="0" borderId="38" xfId="1" applyNumberFormat="1" applyFont="1" applyFill="1" applyBorder="1" applyAlignment="1" applyProtection="1">
      <alignment horizontal="right"/>
      <protection locked="0"/>
    </xf>
    <xf numFmtId="182" fontId="26" fillId="33" borderId="38" xfId="1" applyNumberFormat="1" applyFont="1" applyFill="1" applyBorder="1" applyAlignment="1" applyProtection="1">
      <alignment horizontal="right"/>
      <protection locked="0"/>
    </xf>
    <xf numFmtId="182" fontId="26" fillId="0" borderId="39" xfId="1" applyNumberFormat="1" applyFont="1" applyFill="1" applyBorder="1" applyAlignment="1" applyProtection="1">
      <alignment horizontal="right"/>
      <protection locked="0"/>
    </xf>
    <xf numFmtId="182" fontId="26" fillId="29" borderId="40" xfId="1" applyNumberFormat="1" applyFont="1" applyFill="1" applyBorder="1" applyAlignment="1" applyProtection="1">
      <alignment horizontal="right"/>
      <protection locked="0"/>
    </xf>
    <xf numFmtId="38" fontId="26" fillId="0" borderId="68" xfId="2" applyFont="1" applyFill="1" applyBorder="1" applyAlignment="1" applyProtection="1">
      <alignment horizontal="right"/>
      <protection locked="0"/>
    </xf>
    <xf numFmtId="38" fontId="26" fillId="33" borderId="34" xfId="2" applyFont="1" applyFill="1" applyBorder="1" applyAlignment="1" applyProtection="1">
      <alignment horizontal="right"/>
      <protection locked="0"/>
    </xf>
    <xf numFmtId="182" fontId="26" fillId="29" borderId="42" xfId="1" applyNumberFormat="1" applyFont="1" applyFill="1" applyBorder="1" applyAlignment="1" applyProtection="1">
      <alignment horizontal="right"/>
      <protection locked="0"/>
    </xf>
    <xf numFmtId="3" fontId="26" fillId="0" borderId="68" xfId="2" applyNumberFormat="1" applyFont="1" applyFill="1" applyBorder="1" applyAlignment="1" applyProtection="1">
      <alignment horizontal="right"/>
      <protection locked="0"/>
    </xf>
    <xf numFmtId="3" fontId="26" fillId="0" borderId="34" xfId="2" applyNumberFormat="1" applyFont="1" applyFill="1" applyBorder="1" applyAlignment="1" applyProtection="1">
      <alignment horizontal="right"/>
      <protection locked="0"/>
    </xf>
    <xf numFmtId="3" fontId="26" fillId="33" borderId="34" xfId="2" applyNumberFormat="1" applyFont="1" applyFill="1" applyBorder="1" applyAlignment="1" applyProtection="1">
      <alignment horizontal="right"/>
      <protection locked="0"/>
    </xf>
    <xf numFmtId="3" fontId="26" fillId="29" borderId="32" xfId="2" applyNumberFormat="1" applyFont="1" applyFill="1" applyBorder="1" applyAlignment="1" applyProtection="1">
      <alignment horizontal="right"/>
      <protection locked="0"/>
    </xf>
    <xf numFmtId="182" fontId="26" fillId="0" borderId="67" xfId="1" applyNumberFormat="1" applyFont="1" applyFill="1" applyBorder="1" applyAlignment="1" applyProtection="1">
      <alignment horizontal="right"/>
      <protection locked="0"/>
    </xf>
    <xf numFmtId="182" fontId="26" fillId="33" borderId="31" xfId="1" applyNumberFormat="1" applyFont="1" applyFill="1" applyBorder="1" applyAlignment="1" applyProtection="1">
      <alignment horizontal="right"/>
      <protection locked="0"/>
    </xf>
    <xf numFmtId="182" fontId="26" fillId="29" borderId="43" xfId="1" applyNumberFormat="1" applyFont="1" applyFill="1" applyBorder="1" applyAlignment="1" applyProtection="1">
      <alignment horizontal="right"/>
      <protection locked="0"/>
    </xf>
    <xf numFmtId="38" fontId="26" fillId="29" borderId="41" xfId="2" applyFont="1" applyFill="1" applyBorder="1" applyAlignment="1" applyProtection="1">
      <alignment horizontal="right"/>
      <protection locked="0"/>
    </xf>
    <xf numFmtId="182" fontId="26" fillId="0" borderId="46" xfId="1" applyNumberFormat="1" applyFont="1" applyFill="1" applyBorder="1" applyAlignment="1" applyProtection="1">
      <alignment horizontal="right"/>
      <protection locked="0"/>
    </xf>
    <xf numFmtId="182" fontId="26" fillId="33" borderId="39" xfId="1" applyNumberFormat="1" applyFont="1" applyFill="1" applyBorder="1" applyAlignment="1" applyProtection="1">
      <alignment horizontal="right"/>
      <protection locked="0"/>
    </xf>
    <xf numFmtId="182" fontId="26" fillId="29" borderId="44" xfId="1" applyNumberFormat="1" applyFont="1" applyFill="1" applyBorder="1" applyAlignment="1" applyProtection="1">
      <alignment horizontal="right"/>
      <protection locked="0"/>
    </xf>
    <xf numFmtId="184" fontId="26" fillId="0" borderId="48" xfId="0" applyNumberFormat="1" applyFont="1" applyFill="1" applyBorder="1" applyAlignment="1" applyProtection="1">
      <protection locked="0"/>
    </xf>
    <xf numFmtId="38" fontId="26" fillId="0" borderId="45" xfId="2" applyFont="1" applyFill="1" applyBorder="1" applyAlignment="1" applyProtection="1">
      <alignment horizontal="right"/>
      <protection locked="0"/>
    </xf>
    <xf numFmtId="38" fontId="26" fillId="0" borderId="10" xfId="2" applyFont="1" applyFill="1" applyBorder="1" applyAlignment="1" applyProtection="1">
      <alignment horizontal="right"/>
      <protection locked="0"/>
    </xf>
    <xf numFmtId="38" fontId="26" fillId="33" borderId="10" xfId="2" applyFont="1" applyFill="1" applyBorder="1" applyAlignment="1" applyProtection="1">
      <alignment horizontal="right"/>
      <protection locked="0"/>
    </xf>
    <xf numFmtId="38" fontId="26" fillId="29" borderId="52" xfId="2" applyFont="1" applyFill="1" applyBorder="1" applyAlignment="1" applyProtection="1">
      <alignment horizontal="right"/>
      <protection locked="0"/>
    </xf>
    <xf numFmtId="38" fontId="26" fillId="0" borderId="46" xfId="2" applyFont="1" applyFill="1" applyBorder="1" applyAlignment="1" applyProtection="1">
      <alignment horizontal="right" wrapText="1"/>
      <protection locked="0"/>
    </xf>
    <xf numFmtId="38" fontId="26" fillId="0" borderId="39" xfId="2" applyFont="1" applyFill="1" applyBorder="1" applyAlignment="1" applyProtection="1">
      <alignment horizontal="right" wrapText="1"/>
      <protection locked="0"/>
    </xf>
    <xf numFmtId="38" fontId="26" fillId="33" borderId="39" xfId="2" applyFont="1" applyFill="1" applyBorder="1" applyAlignment="1" applyProtection="1">
      <alignment horizontal="right" wrapText="1"/>
      <protection locked="0"/>
    </xf>
    <xf numFmtId="38" fontId="26" fillId="29" borderId="44" xfId="2" applyFont="1" applyFill="1" applyBorder="1" applyAlignment="1" applyProtection="1">
      <alignment horizontal="right" wrapText="1"/>
      <protection locked="0"/>
    </xf>
    <xf numFmtId="0" fontId="15" fillId="28" borderId="0" xfId="0" applyFont="1" applyFill="1" applyAlignment="1">
      <alignment horizontal="center"/>
    </xf>
    <xf numFmtId="0" fontId="17" fillId="28" borderId="0" xfId="0" applyFont="1" applyFill="1" applyAlignment="1">
      <alignment horizontal="center"/>
    </xf>
    <xf numFmtId="14" fontId="17" fillId="28" borderId="0" xfId="0" applyNumberFormat="1" applyFont="1" applyFill="1" applyAlignment="1">
      <alignment horizontal="center"/>
    </xf>
    <xf numFmtId="0" fontId="26" fillId="0" borderId="26" xfId="0" applyFont="1" applyFill="1" applyBorder="1" applyAlignment="1">
      <alignment horizontal="left" wrapText="1"/>
    </xf>
    <xf numFmtId="0" fontId="26" fillId="0" borderId="3" xfId="0" applyFont="1" applyFill="1" applyBorder="1" applyAlignment="1">
      <alignment horizontal="left" wrapText="1"/>
    </xf>
    <xf numFmtId="0" fontId="26" fillId="0" borderId="3" xfId="0" applyFont="1" applyFill="1" applyBorder="1" applyAlignment="1">
      <alignment horizontal="left"/>
    </xf>
    <xf numFmtId="0" fontId="26" fillId="0" borderId="25" xfId="0" applyFont="1" applyFill="1" applyBorder="1" applyAlignment="1">
      <alignment horizontal="left"/>
    </xf>
    <xf numFmtId="0" fontId="26" fillId="0" borderId="13" xfId="0" applyFont="1" applyFill="1" applyBorder="1" applyAlignment="1">
      <alignment horizontal="left"/>
    </xf>
    <xf numFmtId="0" fontId="26" fillId="0" borderId="24" xfId="0" applyFont="1" applyFill="1" applyBorder="1" applyAlignment="1">
      <alignment horizontal="left" wrapText="1"/>
    </xf>
    <xf numFmtId="0" fontId="26" fillId="0" borderId="0" xfId="0" applyFont="1" applyFill="1" applyBorder="1" applyAlignment="1">
      <alignment horizontal="left" wrapText="1"/>
    </xf>
    <xf numFmtId="0" fontId="26" fillId="0" borderId="23" xfId="0" applyFont="1" applyFill="1" applyBorder="1" applyAlignment="1">
      <alignment horizontal="left" wrapText="1"/>
    </xf>
    <xf numFmtId="0" fontId="26" fillId="0" borderId="17" xfId="0" applyFont="1" applyFill="1" applyBorder="1" applyAlignment="1">
      <alignment horizontal="left" wrapText="1"/>
    </xf>
    <xf numFmtId="0" fontId="26" fillId="0" borderId="22" xfId="0" applyFont="1" applyFill="1" applyBorder="1" applyAlignment="1">
      <alignment horizontal="left" wrapText="1"/>
    </xf>
    <xf numFmtId="0" fontId="26" fillId="0" borderId="21" xfId="0" applyFont="1" applyFill="1" applyBorder="1" applyAlignment="1">
      <alignment horizontal="left" wrapText="1"/>
    </xf>
    <xf numFmtId="0" fontId="26" fillId="0" borderId="25" xfId="0" applyFont="1" applyFill="1" applyBorder="1" applyAlignment="1">
      <alignment horizontal="left" wrapText="1"/>
    </xf>
    <xf numFmtId="0" fontId="26" fillId="0" borderId="13" xfId="0" applyFont="1" applyFill="1" applyBorder="1" applyAlignment="1">
      <alignment horizontal="left" wrapText="1"/>
    </xf>
    <xf numFmtId="0" fontId="26" fillId="0" borderId="11" xfId="0" applyFont="1" applyFill="1" applyBorder="1" applyAlignment="1">
      <alignment horizontal="left" wrapText="1"/>
    </xf>
    <xf numFmtId="0" fontId="26" fillId="0" borderId="33" xfId="0" applyFont="1" applyFill="1" applyBorder="1" applyAlignment="1">
      <alignment horizontal="left" wrapText="1"/>
    </xf>
    <xf numFmtId="0" fontId="26" fillId="0" borderId="35" xfId="0" applyFont="1" applyFill="1" applyBorder="1" applyAlignment="1">
      <alignment horizontal="left" wrapText="1"/>
    </xf>
    <xf numFmtId="0" fontId="26" fillId="0" borderId="32" xfId="0" applyFont="1" applyFill="1" applyBorder="1" applyAlignment="1">
      <alignment horizontal="left" wrapText="1"/>
    </xf>
    <xf numFmtId="0" fontId="26" fillId="0" borderId="37" xfId="0" applyFont="1" applyFill="1" applyBorder="1" applyAlignment="1">
      <alignment horizontal="left" wrapText="1"/>
    </xf>
    <xf numFmtId="0" fontId="26" fillId="0" borderId="54" xfId="0" applyFont="1" applyFill="1" applyBorder="1" applyAlignment="1">
      <alignment horizontal="left" wrapText="1"/>
    </xf>
    <xf numFmtId="0" fontId="26" fillId="0" borderId="0" xfId="0" applyFont="1" applyFill="1" applyBorder="1" applyAlignment="1">
      <alignment horizontal="left"/>
    </xf>
    <xf numFmtId="0" fontId="26" fillId="0" borderId="32" xfId="0" applyFont="1" applyFill="1" applyBorder="1" applyAlignment="1">
      <alignment horizontal="left"/>
    </xf>
    <xf numFmtId="0" fontId="26" fillId="0" borderId="35" xfId="0" applyFont="1" applyFill="1" applyBorder="1" applyAlignment="1">
      <alignment horizontal="left"/>
    </xf>
    <xf numFmtId="0" fontId="26" fillId="0" borderId="17" xfId="0" applyFont="1" applyFill="1" applyBorder="1" applyAlignment="1">
      <alignment horizontal="left"/>
    </xf>
    <xf numFmtId="0" fontId="26" fillId="0" borderId="37" xfId="0" applyFont="1" applyFill="1" applyBorder="1" applyAlignment="1">
      <alignment horizontal="left"/>
    </xf>
    <xf numFmtId="0" fontId="15" fillId="0" borderId="26" xfId="0" applyFont="1" applyBorder="1" applyAlignment="1">
      <alignment horizontal="center" vertical="center"/>
    </xf>
    <xf numFmtId="0" fontId="15" fillId="0" borderId="3" xfId="0" applyFont="1" applyBorder="1" applyAlignment="1">
      <alignment horizontal="center" vertical="center"/>
    </xf>
    <xf numFmtId="0" fontId="15" fillId="0" borderId="25" xfId="0" applyFont="1" applyBorder="1" applyAlignment="1">
      <alignment horizontal="center" vertical="center"/>
    </xf>
    <xf numFmtId="0" fontId="15" fillId="0" borderId="13" xfId="0" applyFont="1" applyBorder="1" applyAlignment="1">
      <alignment horizontal="center" vertical="center"/>
    </xf>
    <xf numFmtId="38" fontId="26" fillId="0" borderId="22" xfId="2" applyFont="1" applyFill="1" applyBorder="1" applyAlignment="1">
      <alignment horizontal="left" wrapText="1"/>
    </xf>
    <xf numFmtId="38" fontId="26" fillId="0" borderId="21" xfId="2" applyFont="1" applyFill="1" applyBorder="1" applyAlignment="1">
      <alignment horizontal="left" wrapText="1"/>
    </xf>
    <xf numFmtId="38" fontId="26" fillId="0" borderId="23" xfId="2" applyFont="1" applyFill="1" applyBorder="1" applyAlignment="1">
      <alignment horizontal="left" wrapText="1"/>
    </xf>
    <xf numFmtId="38" fontId="26" fillId="0" borderId="17" xfId="2" applyFont="1" applyFill="1" applyBorder="1" applyAlignment="1">
      <alignment horizontal="left" wrapText="1"/>
    </xf>
    <xf numFmtId="0" fontId="26" fillId="0" borderId="67" xfId="0" applyFont="1" applyFill="1" applyBorder="1" applyAlignment="1">
      <alignment horizontal="center"/>
    </xf>
    <xf numFmtId="0" fontId="26" fillId="0" borderId="31" xfId="0" applyFont="1" applyFill="1" applyBorder="1" applyAlignment="1">
      <alignment horizontal="center"/>
    </xf>
    <xf numFmtId="0" fontId="8" fillId="0" borderId="0" xfId="0" applyFont="1" applyAlignment="1">
      <alignment horizontal="left" vertical="center"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xf numFmtId="38" fontId="26" fillId="0" borderId="0" xfId="2" applyFont="1" applyFill="1" applyBorder="1" applyAlignment="1" applyProtection="1">
      <alignment horizontal="right"/>
      <protection locked="0"/>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2" builtinId="6"/>
    <cellStyle name="Comma 108" xfId="317" xr:uid="{00000000-0005-0000-0000-000082000000}"/>
    <cellStyle name="comma zerodec" xfId="132" xr:uid="{00000000-0005-0000-0000-000083000000}"/>
    <cellStyle name="Comma[0]" xfId="133" xr:uid="{00000000-0005-0000-0000-000084000000}"/>
    <cellStyle name="Comma[2]" xfId="134" xr:uid="{00000000-0005-0000-0000-000085000000}"/>
    <cellStyle name="Copied" xfId="135" xr:uid="{00000000-0005-0000-0000-000086000000}"/>
    <cellStyle name="Currency 16" xfId="318" xr:uid="{00000000-0005-0000-0000-000087000000}"/>
    <cellStyle name="Currency1" xfId="136" xr:uid="{00000000-0005-0000-0000-000088000000}"/>
    <cellStyle name="dak" xfId="137" xr:uid="{00000000-0005-0000-0000-000089000000}"/>
    <cellStyle name="Date" xfId="138" xr:uid="{00000000-0005-0000-0000-00008A000000}"/>
    <cellStyle name="Dezimal [0]_laroux" xfId="139" xr:uid="{00000000-0005-0000-0000-00008B000000}"/>
    <cellStyle name="Dezimal_laroux" xfId="140" xr:uid="{00000000-0005-0000-0000-00008C000000}"/>
    <cellStyle name="Dollar (zero dec)" xfId="141" xr:uid="{00000000-0005-0000-0000-00008D000000}"/>
    <cellStyle name="Entered" xfId="142" xr:uid="{00000000-0005-0000-0000-00008E000000}"/>
    <cellStyle name="entry" xfId="143" xr:uid="{00000000-0005-0000-0000-00008F000000}"/>
    <cellStyle name="Euro" xfId="144" xr:uid="{00000000-0005-0000-0000-000090000000}"/>
    <cellStyle name="Expense欄" xfId="145" xr:uid="{00000000-0005-0000-0000-000091000000}"/>
    <cellStyle name="Explanatory Text" xfId="146" xr:uid="{00000000-0005-0000-0000-000092000000}"/>
    <cellStyle name="Fixed" xfId="147" xr:uid="{00000000-0005-0000-0000-000093000000}"/>
    <cellStyle name="Followed Hyperlink" xfId="148" xr:uid="{00000000-0005-0000-0000-000094000000}"/>
    <cellStyle name="Good" xfId="149" xr:uid="{00000000-0005-0000-0000-000095000000}"/>
    <cellStyle name="Grey" xfId="150" xr:uid="{00000000-0005-0000-0000-000096000000}"/>
    <cellStyle name="HEADER" xfId="151" xr:uid="{00000000-0005-0000-0000-000097000000}"/>
    <cellStyle name="Header1" xfId="152" xr:uid="{00000000-0005-0000-0000-000098000000}"/>
    <cellStyle name="Header2" xfId="153" xr:uid="{00000000-0005-0000-0000-000099000000}"/>
    <cellStyle name="Heading 1" xfId="154" xr:uid="{00000000-0005-0000-0000-00009A000000}"/>
    <cellStyle name="Heading 2" xfId="155" xr:uid="{00000000-0005-0000-0000-00009B000000}"/>
    <cellStyle name="Heading 3" xfId="156" xr:uid="{00000000-0005-0000-0000-00009C000000}"/>
    <cellStyle name="Heading 4" xfId="157" xr:uid="{00000000-0005-0000-0000-00009D000000}"/>
    <cellStyle name="heading, 1,A MAJOR/BOLD" xfId="158" xr:uid="{00000000-0005-0000-0000-00009E000000}"/>
    <cellStyle name="HEADING1" xfId="159" xr:uid="{00000000-0005-0000-0000-00009F000000}"/>
    <cellStyle name="HEADING2" xfId="160" xr:uid="{00000000-0005-0000-0000-0000A0000000}"/>
    <cellStyle name="Hyperlink" xfId="3" xr:uid="{00000000-0005-0000-0000-0000A1000000}"/>
    <cellStyle name="Hyperlink 2" xfId="319" xr:uid="{00000000-0005-0000-0000-0000A2000000}"/>
    <cellStyle name="Input" xfId="161" xr:uid="{00000000-0005-0000-0000-0000A3000000}"/>
    <cellStyle name="Input [yellow]" xfId="162" xr:uid="{00000000-0005-0000-0000-0000A4000000}"/>
    <cellStyle name="Input_U-2 License製品別売上データ" xfId="163" xr:uid="{00000000-0005-0000-0000-0000A5000000}"/>
    <cellStyle name="JPY" xfId="164" xr:uid="{00000000-0005-0000-0000-0000A6000000}"/>
    <cellStyle name="Jun" xfId="165" xr:uid="{00000000-0005-0000-0000-0000A7000000}"/>
    <cellStyle name="Less than 5" xfId="166" xr:uid="{00000000-0005-0000-0000-0000A8000000}"/>
    <cellStyle name="LineItemPrompt" xfId="167" xr:uid="{00000000-0005-0000-0000-0000A9000000}"/>
    <cellStyle name="LineItemValue" xfId="168" xr:uid="{00000000-0005-0000-0000-0000AA000000}"/>
    <cellStyle name="Linked Cell" xfId="169" xr:uid="{00000000-0005-0000-0000-0000AB000000}"/>
    <cellStyle name="Millares [0]_PERSONAL" xfId="170" xr:uid="{00000000-0005-0000-0000-0000AC000000}"/>
    <cellStyle name="Millares_PERSONAL" xfId="171" xr:uid="{00000000-0005-0000-0000-0000AD000000}"/>
    <cellStyle name="Milliers [0]_2508" xfId="172" xr:uid="{00000000-0005-0000-0000-0000AE000000}"/>
    <cellStyle name="Milliers_11-97" xfId="173" xr:uid="{00000000-0005-0000-0000-0000AF000000}"/>
    <cellStyle name="Model" xfId="174" xr:uid="{00000000-0005-0000-0000-0000B0000000}"/>
    <cellStyle name="Mon‚taire" xfId="175" xr:uid="{00000000-0005-0000-0000-0000B1000000}"/>
    <cellStyle name="Moneda [0]_CONTENCION CONDELL 25.051" xfId="176" xr:uid="{00000000-0005-0000-0000-0000B2000000}"/>
    <cellStyle name="Moneda_CONTENCION CONDELL 25.051" xfId="177" xr:uid="{00000000-0005-0000-0000-0000B3000000}"/>
    <cellStyle name="Monétaire [0]_2508" xfId="178" xr:uid="{00000000-0005-0000-0000-0000B4000000}"/>
    <cellStyle name="Monétaire_11-97" xfId="179" xr:uid="{00000000-0005-0000-0000-0000B5000000}"/>
    <cellStyle name="Neutral" xfId="181" xr:uid="{00000000-0005-0000-0000-0000B6000000}"/>
    <cellStyle name="new" xfId="182" xr:uid="{00000000-0005-0000-0000-0000B7000000}"/>
    <cellStyle name="no dec" xfId="183" xr:uid="{00000000-0005-0000-0000-0000B8000000}"/>
    <cellStyle name="NoComma" xfId="184" xr:uid="{00000000-0005-0000-0000-0000B9000000}"/>
    <cellStyle name="Non d‚fini" xfId="185" xr:uid="{00000000-0005-0000-0000-0000BA000000}"/>
    <cellStyle name="Normal" xfId="0" builtinId="0"/>
    <cellStyle name="Normal - Style1" xfId="186" xr:uid="{00000000-0005-0000-0000-0000BB000000}"/>
    <cellStyle name="Normal 15" xfId="320" xr:uid="{00000000-0005-0000-0000-0000BC000000}"/>
    <cellStyle name="Normal 2" xfId="321" xr:uid="{00000000-0005-0000-0000-0000BD000000}"/>
    <cellStyle name="Normal 2 2" xfId="322" xr:uid="{00000000-0005-0000-0000-0000BE000000}"/>
    <cellStyle name="Normal 2 3" xfId="323" xr:uid="{00000000-0005-0000-0000-0000BF000000}"/>
    <cellStyle name="Normal 2 3 2" xfId="324" xr:uid="{00000000-0005-0000-0000-0000C0000000}"/>
    <cellStyle name="Normal 2 39" xfId="325" xr:uid="{00000000-0005-0000-0000-0000C1000000}"/>
    <cellStyle name="Normal 2 4" xfId="326" xr:uid="{00000000-0005-0000-0000-0000C2000000}"/>
    <cellStyle name="Normal 2 4 2" xfId="327" xr:uid="{00000000-0005-0000-0000-0000C3000000}"/>
    <cellStyle name="Normal 2 5" xfId="328" xr:uid="{00000000-0005-0000-0000-0000C4000000}"/>
    <cellStyle name="Normal 2_Sun SCOA Change Template" xfId="329" xr:uid="{00000000-0005-0000-0000-0000C5000000}"/>
    <cellStyle name="Normal 3" xfId="330" xr:uid="{00000000-0005-0000-0000-0000C6000000}"/>
    <cellStyle name="Normal 39" xfId="331" xr:uid="{00000000-0005-0000-0000-0000C7000000}"/>
    <cellStyle name="Normal 39 2" xfId="332" xr:uid="{00000000-0005-0000-0000-0000C8000000}"/>
    <cellStyle name="Normal 4" xfId="333" xr:uid="{00000000-0005-0000-0000-0000C9000000}"/>
    <cellStyle name="Normal 4 2" xfId="334" xr:uid="{00000000-0005-0000-0000-0000CA000000}"/>
    <cellStyle name="Normal 4 2 20" xfId="335" xr:uid="{00000000-0005-0000-0000-0000CB000000}"/>
    <cellStyle name="Normal 6" xfId="336" xr:uid="{00000000-0005-0000-0000-0000CC000000}"/>
    <cellStyle name="Normal 8 9" xfId="337" xr:uid="{00000000-0005-0000-0000-0000CD000000}"/>
    <cellStyle name="Normal1" xfId="187" xr:uid="{00000000-0005-0000-0000-0000CE000000}"/>
    <cellStyle name="Normal2" xfId="188" xr:uid="{00000000-0005-0000-0000-0000CF000000}"/>
    <cellStyle name="Normal3" xfId="189" xr:uid="{00000000-0005-0000-0000-0000D0000000}"/>
    <cellStyle name="Normal4" xfId="190" xr:uid="{00000000-0005-0000-0000-0000D1000000}"/>
    <cellStyle name="Normale_FS1.XLS" xfId="191" xr:uid="{00000000-0005-0000-0000-0000D2000000}"/>
    <cellStyle name="Note" xfId="192" xr:uid="{00000000-0005-0000-0000-0000D3000000}"/>
    <cellStyle name="Output" xfId="193" xr:uid="{00000000-0005-0000-0000-0000D4000000}"/>
    <cellStyle name="Output Amounts" xfId="194" xr:uid="{00000000-0005-0000-0000-0000D5000000}"/>
    <cellStyle name="Output Column Headings" xfId="195" xr:uid="{00000000-0005-0000-0000-0000D6000000}"/>
    <cellStyle name="Output Line Items" xfId="196" xr:uid="{00000000-0005-0000-0000-0000D7000000}"/>
    <cellStyle name="Output Report Heading" xfId="197" xr:uid="{00000000-0005-0000-0000-0000D8000000}"/>
    <cellStyle name="Output Report Title" xfId="198" xr:uid="{00000000-0005-0000-0000-0000D9000000}"/>
    <cellStyle name="Output_U-2 License製品別売上データ" xfId="199" xr:uid="{00000000-0005-0000-0000-0000DA000000}"/>
    <cellStyle name="OUTPUTNORMAL" xfId="200" xr:uid="{00000000-0005-0000-0000-0000DB000000}"/>
    <cellStyle name="Percent" xfId="1" builtinId="5"/>
    <cellStyle name="Percent [2]" xfId="201" xr:uid="{00000000-0005-0000-0000-0000DC000000}"/>
    <cellStyle name="Percent[0]" xfId="202" xr:uid="{00000000-0005-0000-0000-0000DD000000}"/>
    <cellStyle name="Percent[2]" xfId="203" xr:uid="{00000000-0005-0000-0000-0000DE000000}"/>
    <cellStyle name="Pourcentage_D" xfId="204" xr:uid="{00000000-0005-0000-0000-0000DF000000}"/>
    <cellStyle name="price" xfId="205" xr:uid="{00000000-0005-0000-0000-0000E0000000}"/>
    <cellStyle name="PSChar" xfId="206" xr:uid="{00000000-0005-0000-0000-0000E1000000}"/>
    <cellStyle name="PSDate" xfId="207" xr:uid="{00000000-0005-0000-0000-0000E2000000}"/>
    <cellStyle name="PSDec" xfId="208" xr:uid="{00000000-0005-0000-0000-0000E3000000}"/>
    <cellStyle name="PSDetail2" xfId="209" xr:uid="{00000000-0005-0000-0000-0000E4000000}"/>
    <cellStyle name="PSHeading" xfId="210" xr:uid="{00000000-0005-0000-0000-0000E5000000}"/>
    <cellStyle name="PSInt" xfId="211" xr:uid="{00000000-0005-0000-0000-0000E6000000}"/>
    <cellStyle name="PSSpacer" xfId="212" xr:uid="{00000000-0005-0000-0000-0000E7000000}"/>
    <cellStyle name="qbh_x0003__x000c_bh_x0017_&quot;blTT０_x0008__x0003__x0008_?)(일)" xfId="213" xr:uid="{00000000-0005-0000-0000-0000E8000000}"/>
    <cellStyle name="qbh_x0003__x000c_bh_x0017_&quot;blTT０_x0008__x0003__x0008_磚)(일)" xfId="214" xr:uid="{00000000-0005-0000-0000-0000E9000000}"/>
    <cellStyle name="ReportTitlePrompt" xfId="215" xr:uid="{00000000-0005-0000-0000-0000EA000000}"/>
    <cellStyle name="ReportTitleValue" xfId="216" xr:uid="{00000000-0005-0000-0000-0000EB000000}"/>
    <cellStyle name="revised" xfId="217" xr:uid="{00000000-0005-0000-0000-0000EC000000}"/>
    <cellStyle name="RevList" xfId="218" xr:uid="{00000000-0005-0000-0000-0000ED000000}"/>
    <cellStyle name="RowAcctAbovePrompt" xfId="219" xr:uid="{00000000-0005-0000-0000-0000EE000000}"/>
    <cellStyle name="RowAcctSOBAbovePrompt" xfId="220" xr:uid="{00000000-0005-0000-0000-0000EF000000}"/>
    <cellStyle name="RowAcctSOBValue" xfId="221" xr:uid="{00000000-0005-0000-0000-0000F0000000}"/>
    <cellStyle name="RowAcctValue" xfId="222" xr:uid="{00000000-0005-0000-0000-0000F1000000}"/>
    <cellStyle name="RowAttrAbovePrompt" xfId="223" xr:uid="{00000000-0005-0000-0000-0000F2000000}"/>
    <cellStyle name="RowAttrValue" xfId="224" xr:uid="{00000000-0005-0000-0000-0000F3000000}"/>
    <cellStyle name="RowColSetAbovePrompt" xfId="225" xr:uid="{00000000-0005-0000-0000-0000F4000000}"/>
    <cellStyle name="RowColSetLeftPrompt" xfId="226" xr:uid="{00000000-0005-0000-0000-0000F5000000}"/>
    <cellStyle name="RowColSetValue" xfId="227" xr:uid="{00000000-0005-0000-0000-0000F6000000}"/>
    <cellStyle name="RowLeftPrompt" xfId="228" xr:uid="{00000000-0005-0000-0000-0000F7000000}"/>
    <cellStyle name="SampleUsingFormatMask" xfId="229" xr:uid="{00000000-0005-0000-0000-0000F8000000}"/>
    <cellStyle name="SampleWithNoFormatMask" xfId="230" xr:uid="{00000000-0005-0000-0000-0000F9000000}"/>
    <cellStyle name="section" xfId="231" xr:uid="{00000000-0005-0000-0000-0000FA000000}"/>
    <cellStyle name="SolReverse" xfId="232" xr:uid="{00000000-0005-0000-0000-0000FB000000}"/>
    <cellStyle name="Standard_ADDSHARE" xfId="233" xr:uid="{00000000-0005-0000-0000-0000FC000000}"/>
    <cellStyle name="Style1 - Style1" xfId="234" xr:uid="{00000000-0005-0000-0000-0000FD000000}"/>
    <cellStyle name="Style2 - Style2" xfId="235" xr:uid="{00000000-0005-0000-0000-0000FE000000}"/>
    <cellStyle name="Style3 - Style3" xfId="236" xr:uid="{00000000-0005-0000-0000-0000FF000000}"/>
    <cellStyle name="Style4 - Style4" xfId="237" xr:uid="{00000000-0005-0000-0000-000000010000}"/>
    <cellStyle name="subhead" xfId="238" xr:uid="{00000000-0005-0000-0000-000001010000}"/>
    <cellStyle name="Subtotal" xfId="239" xr:uid="{00000000-0005-0000-0000-000002010000}"/>
    <cellStyle name="T０_x0008__x0003__x0008_?)(일)" xfId="240" xr:uid="{00000000-0005-0000-0000-000003010000}"/>
    <cellStyle name="T０_x0008__x0003__x0008_磚)(일)" xfId="241" xr:uid="{00000000-0005-0000-0000-000004010000}"/>
    <cellStyle name="Time欄" xfId="242" xr:uid="{00000000-0005-0000-0000-000005010000}"/>
    <cellStyle name="title" xfId="243" xr:uid="{00000000-0005-0000-0000-000006010000}"/>
    <cellStyle name="Total" xfId="244" xr:uid="{00000000-0005-0000-0000-000007010000}"/>
    <cellStyle name="Unprotect" xfId="245" xr:uid="{00000000-0005-0000-0000-000008010000}"/>
    <cellStyle name="UploadThisRowValue" xfId="246" xr:uid="{00000000-0005-0000-0000-000009010000}"/>
    <cellStyle name="W?rung [0]_laroux" xfId="247" xr:uid="{00000000-0005-0000-0000-00000A010000}"/>
    <cellStyle name="W?rung_laroux" xfId="248" xr:uid="{00000000-0005-0000-0000-00000B010000}"/>
    <cellStyle name="Warning Text" xfId="249" xr:uid="{00000000-0005-0000-0000-00000C010000}"/>
    <cellStyle name="スタイル 1" xfId="250" xr:uid="{00000000-0005-0000-0000-00000D010000}"/>
    <cellStyle name="スタイル 2" xfId="251" xr:uid="{00000000-0005-0000-0000-00000E010000}"/>
    <cellStyle name="スタイル 3" xfId="252" xr:uid="{00000000-0005-0000-0000-00000F010000}"/>
    <cellStyle name="スタイル 4" xfId="253" xr:uid="{00000000-0005-0000-0000-000010010000}"/>
    <cellStyle name="スタイル 5" xfId="254" xr:uid="{00000000-0005-0000-0000-000011010000}"/>
    <cellStyle name="スタイル 6" xfId="255" xr:uid="{00000000-0005-0000-0000-000012010000}"/>
    <cellStyle name="スタイル 7" xfId="256" xr:uid="{00000000-0005-0000-0000-000013010000}"/>
    <cellStyle name="センター" xfId="257" xr:uid="{00000000-0005-0000-0000-000014010000}"/>
    <cellStyle name="パーセント 2" xfId="311" xr:uid="{00000000-0005-0000-0000-000016010000}"/>
    <cellStyle name="고정소숫점" xfId="259" xr:uid="{00000000-0005-0000-0000-000017010000}"/>
    <cellStyle name="고정출력1" xfId="260" xr:uid="{00000000-0005-0000-0000-000018010000}"/>
    <cellStyle name="고정출력2" xfId="261" xr:uid="{00000000-0005-0000-0000-000019010000}"/>
    <cellStyle name="금액" xfId="263" xr:uid="{00000000-0005-0000-0000-00001A010000}"/>
    <cellStyle name="一般_0011" xfId="258" xr:uid="{00000000-0005-0000-0000-00001B010000}"/>
    <cellStyle name="날짜" xfId="265" xr:uid="{00000000-0005-0000-0000-00001C010000}"/>
    <cellStyle name="내양식" xfId="266" xr:uid="{00000000-0005-0000-0000-00001D010000}"/>
    <cellStyle name="내표준" xfId="267" xr:uid="{00000000-0005-0000-0000-00001E010000}"/>
    <cellStyle name="外 貨  借 入" xfId="262" xr:uid="{00000000-0005-0000-0000-00001F010000}"/>
    <cellStyle name="桁区切り [0.000]" xfId="264" xr:uid="{00000000-0005-0000-0000-000021010000}"/>
    <cellStyle name="桁区切り 2" xfId="310" xr:uid="{00000000-0005-0000-0000-000022010000}"/>
    <cellStyle name="桁区切り 3" xfId="313" xr:uid="{00000000-0005-0000-0000-000023010000}"/>
    <cellStyle name="桁区切り 4" xfId="315" xr:uid="{00000000-0005-0000-0000-000024010000}"/>
    <cellStyle name="桁区切り 5" xfId="339" xr:uid="{00000000-0005-0000-0000-000025010000}"/>
    <cellStyle name="달러" xfId="269" xr:uid="{00000000-0005-0000-0000-000026010000}"/>
    <cellStyle name="뒤에 오는 하이퍼링크_09고정자산명세서" xfId="271" xr:uid="{00000000-0005-0000-0000-000027010000}"/>
    <cellStyle name="똿떓죶Ø괻 [0.00]_PRODUCT DETAIL Q1" xfId="272" xr:uid="{00000000-0005-0000-0000-000028010000}"/>
    <cellStyle name="똿떓죶Ø괻_PRODUCT DETAIL Q1" xfId="273" xr:uid="{00000000-0005-0000-0000-000029010000}"/>
    <cellStyle name="똿뗦먛귟 [0.00]_PRODUCT DETAIL Q1" xfId="274" xr:uid="{00000000-0005-0000-0000-00002A010000}"/>
    <cellStyle name="똿뗦먛귟_PRODUCT DETAIL Q1" xfId="275" xr:uid="{00000000-0005-0000-0000-00002B010000}"/>
    <cellStyle name="千分位_Sheet1" xfId="268" xr:uid="{00000000-0005-0000-0000-00002C010000}"/>
    <cellStyle name="通貨 2" xfId="270" xr:uid="{00000000-0005-0000-0000-00002D010000}"/>
    <cellStyle name="標準 2" xfId="309" xr:uid="{00000000-0005-0000-0000-00002F010000}"/>
    <cellStyle name="標準 3" xfId="312" xr:uid="{00000000-0005-0000-0000-000030010000}"/>
    <cellStyle name="標準 4" xfId="314" xr:uid="{00000000-0005-0000-0000-000031010000}"/>
    <cellStyle name="標準 5" xfId="316" xr:uid="{00000000-0005-0000-0000-000032010000}"/>
    <cellStyle name="標準 6" xfId="338" xr:uid="{00000000-0005-0000-0000-000033010000}"/>
    <cellStyle name="未定義" xfId="276" xr:uid="{00000000-0005-0000-0000-000034010000}"/>
    <cellStyle name="묮뎋 [0.00]_PRODUCT DETAIL Q1" xfId="288" xr:uid="{00000000-0005-0000-0000-000035010000}"/>
    <cellStyle name="묮뎋_PRODUCT DETAIL Q1" xfId="289" xr:uid="{00000000-0005-0000-0000-000036010000}"/>
    <cellStyle name="믅됞 [0.00]_PRODUCT DETAIL Q1" xfId="290" xr:uid="{00000000-0005-0000-0000-000037010000}"/>
    <cellStyle name="믅됞_PRODUCT DETAIL Q1" xfId="291" xr:uid="{00000000-0005-0000-0000-000038010000}"/>
    <cellStyle name="咬訌裝?INCOM1" xfId="277" xr:uid="{00000000-0005-0000-0000-000039010000}"/>
    <cellStyle name="咬訌裝?INCOM10" xfId="278" xr:uid="{00000000-0005-0000-0000-00003A010000}"/>
    <cellStyle name="咬訌裝?INCOM2" xfId="279" xr:uid="{00000000-0005-0000-0000-00003B010000}"/>
    <cellStyle name="咬訌裝?INCOM3" xfId="280" xr:uid="{00000000-0005-0000-0000-00003C010000}"/>
    <cellStyle name="咬訌裝?INCOM4" xfId="281" xr:uid="{00000000-0005-0000-0000-00003D010000}"/>
    <cellStyle name="咬訌裝?INCOM5" xfId="282" xr:uid="{00000000-0005-0000-0000-00003E010000}"/>
    <cellStyle name="咬訌裝?INCOM6" xfId="283" xr:uid="{00000000-0005-0000-0000-00003F010000}"/>
    <cellStyle name="咬訌裝?INCOM7" xfId="284" xr:uid="{00000000-0005-0000-0000-000040010000}"/>
    <cellStyle name="咬訌裝?INCOM8" xfId="285" xr:uid="{00000000-0005-0000-0000-000041010000}"/>
    <cellStyle name="咬訌裝?INCOM9" xfId="286" xr:uid="{00000000-0005-0000-0000-000042010000}"/>
    <cellStyle name="咬訌裝?PRIB11" xfId="287" xr:uid="{00000000-0005-0000-0000-000043010000}"/>
    <cellStyle name="뷭?_BOOKSHIP" xfId="292" xr:uid="{00000000-0005-0000-0000-000044010000}"/>
    <cellStyle name="숫자(R)" xfId="293" xr:uid="{00000000-0005-0000-0000-000045010000}"/>
    <cellStyle name="안건회계법인" xfId="294" xr:uid="{00000000-0005-0000-0000-000046010000}"/>
    <cellStyle name="자리수" xfId="295" xr:uid="{00000000-0005-0000-0000-000047010000}"/>
    <cellStyle name="자리수0" xfId="296" xr:uid="{00000000-0005-0000-0000-000048010000}"/>
    <cellStyle name="지정되지 않음" xfId="298" xr:uid="{00000000-0005-0000-0000-000049010000}"/>
    <cellStyle name="콤마 [0]_  종  합  " xfId="299" xr:uid="{00000000-0005-0000-0000-00004A010000}"/>
    <cellStyle name="콤마_  종  합  " xfId="300" xr:uid="{00000000-0005-0000-0000-00004B010000}"/>
    <cellStyle name="팒" xfId="301" xr:uid="{00000000-0005-0000-0000-00004C010000}"/>
    <cellStyle name="퍼센트" xfId="302" xr:uid="{00000000-0005-0000-0000-00004D010000}"/>
    <cellStyle name="표준_A-9" xfId="303" xr:uid="{00000000-0005-0000-0000-00004E010000}"/>
    <cellStyle name="표준-이효주" xfId="304" xr:uid="{00000000-0005-0000-0000-00004F010000}"/>
    <cellStyle name="표준체" xfId="305" xr:uid="{00000000-0005-0000-0000-000050010000}"/>
    <cellStyle name="합산" xfId="306" xr:uid="{00000000-0005-0000-0000-000051010000}"/>
    <cellStyle name="화폐기호" xfId="307" xr:uid="{00000000-0005-0000-0000-000052010000}"/>
    <cellStyle name="화폐기호0" xfId="308" xr:uid="{00000000-0005-0000-0000-000053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625000000000001"/>
          <c:y val="2.775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5E-3"/>
                  <c:y val="-0.3674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B-4C96-928A-21CB0FEDD3DD}"/>
                </c:ext>
              </c:extLst>
            </c:dLbl>
            <c:dLbl>
              <c:idx val="1"/>
              <c:layout>
                <c:manualLayout>
                  <c:x val="4.7499999999999999E-3"/>
                  <c:y val="-0.38024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FB-4C96-928A-21CB0FEDD3DD}"/>
                </c:ext>
              </c:extLst>
            </c:dLbl>
            <c:dLbl>
              <c:idx val="2"/>
              <c:layout>
                <c:manualLayout>
                  <c:x val="1.6500000000000001E-2"/>
                  <c:y val="-0.3995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FB-4C96-928A-21CB0FEDD3DD}"/>
                </c:ext>
              </c:extLst>
            </c:dLbl>
            <c:dLbl>
              <c:idx val="3"/>
              <c:layout>
                <c:manualLayout>
                  <c:x val="1.2999999999999999E-2"/>
                  <c:y val="-0.3950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FB-4C96-928A-21CB0FEDD3DD}"/>
                </c:ext>
              </c:extLst>
            </c:dLbl>
            <c:dLbl>
              <c:idx val="4"/>
              <c:layout>
                <c:manualLayout>
                  <c:x val="1.7000000000000001E-2"/>
                  <c:y val="-0.4020000000000000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FB-4C96-928A-21CB0FEDD3DD}"/>
                </c:ext>
              </c:extLst>
            </c:dLbl>
            <c:dLbl>
              <c:idx val="5"/>
              <c:layout>
                <c:manualLayout>
                  <c:x val="1.6750000000000001E-2"/>
                  <c:y val="-0.39"/>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FB-4C96-928A-21CB0FEDD3DD}"/>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45047</c:v>
                </c:pt>
                <c:pt idx="1">
                  <c:v>44682</c:v>
                </c:pt>
                <c:pt idx="2">
                  <c:v>44317</c:v>
                </c:pt>
                <c:pt idx="3">
                  <c:v>43952</c:v>
                </c:pt>
                <c:pt idx="4">
                  <c:v>43586</c:v>
                </c:pt>
              </c:numCache>
            </c:numRef>
          </c:cat>
          <c:val>
            <c:numRef>
              <c:f>'3.Summary'!$M$5:$Q$5</c:f>
              <c:numCache>
                <c:formatCode>#,##0_);[Red]\(#,##0\)</c:formatCode>
                <c:ptCount val="5"/>
                <c:pt idx="0">
                  <c:v>226914</c:v>
                </c:pt>
                <c:pt idx="1">
                  <c:v>214691</c:v>
                </c:pt>
                <c:pt idx="2">
                  <c:v>208523</c:v>
                </c:pt>
                <c:pt idx="3">
                  <c:v>211357</c:v>
                </c:pt>
                <c:pt idx="4">
                  <c:v>202389</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1075703442"/>
        <c:axId val="42194874"/>
        <c:axId val="0"/>
      </c:bar3DChart>
      <c:dateAx>
        <c:axId val="1075703442"/>
        <c:scaling>
          <c:orientation val="minMax"/>
          <c:max val="45047"/>
          <c:min val="43586"/>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42194874"/>
        <c:crosses val="autoZero"/>
        <c:auto val="1"/>
        <c:lblOffset val="100"/>
        <c:baseTimeUnit val="years"/>
      </c:dateAx>
      <c:valAx>
        <c:axId val="42194874"/>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075703442"/>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225E-2"/>
                  <c:y val="-0.348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DC-4A31-8E78-0FD7EBE6D047}"/>
                </c:ext>
              </c:extLst>
            </c:dLbl>
            <c:dLbl>
              <c:idx val="1"/>
              <c:layout>
                <c:manualLayout>
                  <c:x val="1.325E-2"/>
                  <c:y val="-0.343999999999999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DC-4A31-8E78-0FD7EBE6D047}"/>
                </c:ext>
              </c:extLst>
            </c:dLbl>
            <c:dLbl>
              <c:idx val="2"/>
              <c:layout>
                <c:manualLayout>
                  <c:x val="1.4749999999999999E-2"/>
                  <c:y val="-0.375749999999999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DC-4A31-8E78-0FD7EBE6D047}"/>
                </c:ext>
              </c:extLst>
            </c:dLbl>
            <c:dLbl>
              <c:idx val="3"/>
              <c:layout>
                <c:manualLayout>
                  <c:x val="5.2500000000000003E-3"/>
                  <c:y val="-0.38150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DC-4A31-8E78-0FD7EBE6D047}"/>
                </c:ext>
              </c:extLst>
            </c:dLbl>
            <c:dLbl>
              <c:idx val="4"/>
              <c:layout>
                <c:manualLayout>
                  <c:x val="1.0500000000000001E-2"/>
                  <c:y val="-0.3920000000000000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DC-4A31-8E78-0FD7EBE6D047}"/>
                </c:ext>
              </c:extLst>
            </c:dLbl>
            <c:dLbl>
              <c:idx val="5"/>
              <c:layout>
                <c:manualLayout>
                  <c:x val="2.0750000000000001E-2"/>
                  <c:y val="-0.320249999999999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DC-4A31-8E78-0FD7EBE6D047}"/>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45047</c:v>
                </c:pt>
                <c:pt idx="1">
                  <c:v>44682</c:v>
                </c:pt>
                <c:pt idx="2">
                  <c:v>44317</c:v>
                </c:pt>
                <c:pt idx="3">
                  <c:v>43952</c:v>
                </c:pt>
                <c:pt idx="4">
                  <c:v>43586</c:v>
                </c:pt>
              </c:numCache>
            </c:numRef>
          </c:cat>
          <c:val>
            <c:numRef>
              <c:f>'3.Summary'!$M$12:$Q$12</c:f>
              <c:numCache>
                <c:formatCode>#,##0_);[Red]\(#,##0\)</c:formatCode>
                <c:ptCount val="5"/>
                <c:pt idx="0">
                  <c:v>52009</c:v>
                </c:pt>
                <c:pt idx="1">
                  <c:v>51182</c:v>
                </c:pt>
                <c:pt idx="2">
                  <c:v>49175</c:v>
                </c:pt>
                <c:pt idx="3">
                  <c:v>47686</c:v>
                </c:pt>
                <c:pt idx="4">
                  <c:v>43360</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1887599984"/>
        <c:axId val="2077560222"/>
        <c:axId val="0"/>
      </c:bar3DChart>
      <c:dateAx>
        <c:axId val="1887599984"/>
        <c:scaling>
          <c:orientation val="minMax"/>
          <c:max val="45047"/>
          <c:min val="43586"/>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2077560222"/>
        <c:crosses val="autoZero"/>
        <c:auto val="1"/>
        <c:lblOffset val="100"/>
        <c:baseTimeUnit val="years"/>
        <c:majorUnit val="1"/>
        <c:majorTimeUnit val="years"/>
        <c:minorUnit val="1"/>
        <c:minorTimeUnit val="years"/>
      </c:dateAx>
      <c:valAx>
        <c:axId val="2077560222"/>
        <c:scaling>
          <c:orientation val="minMax"/>
          <c:max val="6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887599984"/>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5438775"/>
          <a:ext cx="10858500" cy="8858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495800"/>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6486525"/>
          <a:ext cx="10858500" cy="1295400"/>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52425"/>
          <a:ext cx="5095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72744</xdr:rowOff>
    </xdr:from>
    <xdr:to>
      <xdr:col>7</xdr:col>
      <xdr:colOff>601980</xdr:colOff>
      <xdr:row>20</xdr:row>
      <xdr:rowOff>169751</xdr:rowOff>
    </xdr:to>
    <xdr:grpSp>
      <xdr:nvGrpSpPr>
        <xdr:cNvPr id="13" name="グループ化 2">
          <a:extLst>
            <a:ext uri="{FF2B5EF4-FFF2-40B4-BE49-F238E27FC236}">
              <a16:creationId xmlns:a16="http://schemas.microsoft.com/office/drawing/2014/main" id="{00000000-0008-0000-0100-00000D000000}"/>
            </a:ext>
          </a:extLst>
        </xdr:cNvPr>
        <xdr:cNvGrpSpPr>
          <a:grpSpLocks/>
        </xdr:cNvGrpSpPr>
      </xdr:nvGrpSpPr>
      <xdr:grpSpPr>
        <a:xfrm>
          <a:off x="658813" y="866494"/>
          <a:ext cx="7737792" cy="4303882"/>
          <a:chOff x="561801" y="438343"/>
          <a:chExt cx="7525573" cy="4135112"/>
        </a:xfrm>
      </xdr:grpSpPr>
      <xdr:grpSp>
        <xdr:nvGrpSpPr>
          <xdr:cNvPr id="14" name="グループ化 27">
            <a:extLst>
              <a:ext uri="{FF2B5EF4-FFF2-40B4-BE49-F238E27FC236}">
                <a16:creationId xmlns:a16="http://schemas.microsoft.com/office/drawing/2014/main" id="{00000000-0008-0000-0100-00000E000000}"/>
              </a:ext>
            </a:extLst>
          </xdr:cNvPr>
          <xdr:cNvGrpSpPr>
            <a:grpSpLocks/>
          </xdr:cNvGrpSpPr>
        </xdr:nvGrpSpPr>
        <xdr:grpSpPr>
          <a:xfrm>
            <a:off x="561801" y="438343"/>
            <a:ext cx="7525573" cy="4135112"/>
            <a:chOff x="512641" y="438343"/>
            <a:chExt cx="7525573" cy="4135112"/>
          </a:xfrm>
        </xdr:grpSpPr>
        <xdr:sp macro="" textlink="" fLocksText="0">
          <xdr:nvSpPr>
            <xdr:cNvPr id="17" name="正方形/長方形 4">
              <a:extLst>
                <a:ext uri="{FF2B5EF4-FFF2-40B4-BE49-F238E27FC236}">
                  <a16:creationId xmlns:a16="http://schemas.microsoft.com/office/drawing/2014/main" id="{00000000-0008-0000-0100-000011000000}"/>
                </a:ext>
              </a:extLst>
            </xdr:cNvPr>
            <xdr:cNvSpPr/>
          </xdr:nvSpPr>
          <xdr:spPr bwMode="auto">
            <a:xfrm>
              <a:off x="1552527" y="1858142"/>
              <a:ext cx="768972" cy="2134821"/>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00000000-0008-0000-0100-000012000000}"/>
                </a:ext>
              </a:extLst>
            </xdr:cNvPr>
            <xdr:cNvSpPr/>
          </xdr:nvSpPr>
          <xdr:spPr bwMode="auto">
            <a:xfrm>
              <a:off x="6438204" y="1504478"/>
              <a:ext cx="796641" cy="2477501"/>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00000000-0008-0000-0100-000013000000}"/>
                </a:ext>
              </a:extLst>
            </xdr:cNvPr>
            <xdr:cNvSpPr txBox="1"/>
          </xdr:nvSpPr>
          <xdr:spPr>
            <a:xfrm>
              <a:off x="1114850" y="4008562"/>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FY23Q3
9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0000000-0008-0000-0100-000014000000}"/>
                </a:ext>
              </a:extLst>
            </xdr:cNvPr>
            <xdr:cNvSpPr txBox="1"/>
          </xdr:nvSpPr>
          <xdr:spPr>
            <a:xfrm>
              <a:off x="5960043" y="4015819"/>
              <a:ext cx="1628855" cy="557636"/>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FY24Q3</a:t>
              </a:r>
            </a:p>
            <a:p>
              <a:pPr>
                <a:lnSpc>
                  <a:spcPct val="70000"/>
                </a:lnSpc>
                <a:spcBef>
                  <a:spcPct val="0"/>
                </a:spcBef>
              </a:pPr>
              <a:r>
                <a:rPr lang="en-US" altLang="ja-JP" b="1">
                  <a:latin typeface="Meiryo UI" pitchFamily="50" charset="-128"/>
                  <a:ea typeface="Meiryo UI" pitchFamily="50" charset="-128"/>
                  <a:cs typeface="Meiryo UI" pitchFamily="50" charset="-128"/>
                </a:rPr>
                <a:t>9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00000000-0008-0000-0100-000015000000}"/>
                </a:ext>
              </a:extLst>
            </xdr:cNvPr>
            <xdr:cNvSpPr txBox="1"/>
          </xdr:nvSpPr>
          <xdr:spPr>
            <a:xfrm>
              <a:off x="1301254" y="1439171"/>
              <a:ext cx="1251487" cy="49592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163,226</a:t>
              </a:r>
            </a:p>
          </xdr:txBody>
        </xdr:sp>
        <xdr:sp macro="" textlink="" fLocksText="0">
          <xdr:nvSpPr>
            <xdr:cNvPr id="23" name="正方形/長方形 10">
              <a:extLst>
                <a:ext uri="{FF2B5EF4-FFF2-40B4-BE49-F238E27FC236}">
                  <a16:creationId xmlns:a16="http://schemas.microsoft.com/office/drawing/2014/main" id="{00000000-0008-0000-0100-000017000000}"/>
                </a:ext>
              </a:extLst>
            </xdr:cNvPr>
            <xdr:cNvSpPr/>
          </xdr:nvSpPr>
          <xdr:spPr bwMode="auto">
            <a:xfrm>
              <a:off x="2712386" y="1649806"/>
              <a:ext cx="930018" cy="220547"/>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00000000-0008-0000-0100-000018000000}"/>
                </a:ext>
              </a:extLst>
            </xdr:cNvPr>
            <xdr:cNvSpPr/>
          </xdr:nvSpPr>
          <xdr:spPr bwMode="auto">
            <a:xfrm flipV="1">
              <a:off x="3969531" y="1584281"/>
              <a:ext cx="929522" cy="69196"/>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00000000-0008-0000-0100-000019000000}"/>
                </a:ext>
              </a:extLst>
            </xdr:cNvPr>
            <xdr:cNvSpPr txBox="1"/>
          </xdr:nvSpPr>
          <xdr:spPr>
            <a:xfrm>
              <a:off x="5175922" y="1005998"/>
              <a:ext cx="902971" cy="46583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+511</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(3.2%)</a:t>
              </a:r>
            </a:p>
          </xdr:txBody>
        </xdr:sp>
        <xdr:sp macro="" textlink="">
          <xdr:nvSpPr>
            <xdr:cNvPr id="26" name="テキスト ボックス 17">
              <a:extLst>
                <a:ext uri="{FF2B5EF4-FFF2-40B4-BE49-F238E27FC236}">
                  <a16:creationId xmlns:a16="http://schemas.microsoft.com/office/drawing/2014/main" id="{00000000-0008-0000-0100-00001A000000}"/>
                </a:ext>
              </a:extLst>
            </xdr:cNvPr>
            <xdr:cNvSpPr txBox="1"/>
          </xdr:nvSpPr>
          <xdr:spPr>
            <a:xfrm>
              <a:off x="2646370" y="1233771"/>
              <a:ext cx="1091614" cy="45517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b="0">
                  <a:latin typeface="Meiryo UI" pitchFamily="50" charset="-128"/>
                  <a:ea typeface="Meiryo UI" pitchFamily="50" charset="-128"/>
                  <a:cs typeface="Meiryo UI" pitchFamily="50" charset="-128"/>
                </a:rPr>
                <a:t>+12,624</a:t>
              </a:r>
            </a:p>
            <a:p>
              <a:pPr>
                <a:lnSpc>
                  <a:spcPct val="60000"/>
                </a:lnSpc>
                <a:spcBef>
                  <a:spcPct val="0"/>
                </a:spcBef>
              </a:pPr>
              <a:r>
                <a:rPr lang="en-US" altLang="ja-JP" sz="1400" b="0">
                  <a:latin typeface="Meiryo UI" pitchFamily="50" charset="-128"/>
                  <a:ea typeface="Meiryo UI" pitchFamily="50" charset="-128"/>
                  <a:cs typeface="Meiryo UI" pitchFamily="50" charset="-128"/>
                </a:rPr>
                <a:t>(+9.3%)</a:t>
              </a:r>
            </a:p>
          </xdr:txBody>
        </xdr:sp>
        <xdr:sp macro="" textlink="" fLocksText="0">
          <xdr:nvSpPr>
            <xdr:cNvPr id="27" name="フローチャート : せん孔テープ 22">
              <a:extLst>
                <a:ext uri="{FF2B5EF4-FFF2-40B4-BE49-F238E27FC236}">
                  <a16:creationId xmlns:a16="http://schemas.microsoft.com/office/drawing/2014/main" id="{00000000-0008-0000-0100-00001B000000}"/>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00000000-0008-0000-0100-00001C000000}"/>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00000000-0008-0000-0100-00001D000000}"/>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+13,656</a:t>
              </a:r>
              <a:r>
                <a:rPr lang="ja-JP" altLang="en-US">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(+8.4%)</a:t>
              </a:r>
            </a:p>
          </xdr:txBody>
        </xdr:sp>
        <xdr:sp macro="" textlink="">
          <xdr:nvSpPr>
            <xdr:cNvPr id="30" name="テキスト ボックス 25">
              <a:extLst>
                <a:ext uri="{FF2B5EF4-FFF2-40B4-BE49-F238E27FC236}">
                  <a16:creationId xmlns:a16="http://schemas.microsoft.com/office/drawing/2014/main" id="{00000000-0008-0000-0100-00001E000000}"/>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00000000-0008-0000-0100-00001F000000}"/>
                </a:ext>
              </a:extLst>
            </xdr:cNvPr>
            <xdr:cNvSpPr txBox="1"/>
          </xdr:nvSpPr>
          <xdr:spPr>
            <a:xfrm>
              <a:off x="3895685" y="1100244"/>
              <a:ext cx="1054686" cy="45517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+520</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(+4.6%)</a:t>
              </a:r>
            </a:p>
          </xdr:txBody>
        </xdr:sp>
        <xdr:sp macro="" textlink="">
          <xdr:nvSpPr>
            <xdr:cNvPr id="32" name="テキスト ボックス 49">
              <a:extLst>
                <a:ext uri="{FF2B5EF4-FFF2-40B4-BE49-F238E27FC236}">
                  <a16:creationId xmlns:a16="http://schemas.microsoft.com/office/drawing/2014/main" id="{00000000-0008-0000-0100-000020000000}"/>
                </a:ext>
              </a:extLst>
            </xdr:cNvPr>
            <xdr:cNvSpPr txBox="1">
              <a:spLocks noChangeArrowheads="1"/>
            </xdr:cNvSpPr>
          </xdr:nvSpPr>
          <xdr:spPr bwMode="auto">
            <a:xfrm>
              <a:off x="2545288" y="1884558"/>
              <a:ext cx="1276310" cy="494264"/>
            </a:xfrm>
            <a:prstGeom prst="rect">
              <a:avLst/>
            </a:prstGeom>
            <a:noFill/>
            <a:ln w="9525">
              <a:noFill/>
              <a:miter lim="800000"/>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00000000-0008-0000-0100-000021000000}"/>
                </a:ext>
              </a:extLst>
            </xdr:cNvPr>
            <xdr:cNvSpPr txBox="1">
              <a:spLocks noChangeArrowheads="1"/>
            </xdr:cNvSpPr>
          </xdr:nvSpPr>
          <xdr:spPr bwMode="auto">
            <a:xfrm>
              <a:off x="5258202" y="1543032"/>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00000000-0008-0000-0100-000022000000}"/>
                </a:ext>
              </a:extLst>
            </xdr:cNvPr>
            <xdr:cNvSpPr txBox="1">
              <a:spLocks noChangeArrowheads="1"/>
            </xdr:cNvSpPr>
          </xdr:nvSpPr>
          <xdr:spPr bwMode="auto">
            <a:xfrm>
              <a:off x="4000290" y="1645373"/>
              <a:ext cx="878766" cy="908082"/>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Systems</a:t>
              </a:r>
              <a:endParaRPr lang="ja-JP" altLang="en-US" sz="1100">
                <a:latin typeface="Meiryo UI" pitchFamily="50" charset="-128"/>
                <a:ea typeface="Meiryo UI" pitchFamily="50" charset="-128"/>
                <a:cs typeface="Meiryo UI" pitchFamily="50" charset="-128"/>
              </a:endParaRPr>
            </a:p>
          </xdr:txBody>
        </xdr:sp>
        <xdr:sp macro="" textlink="" fLocksText="0">
          <xdr:nvSpPr>
            <xdr:cNvPr id="35" name="正方形/長方形 26">
              <a:extLst>
                <a:ext uri="{FF2B5EF4-FFF2-40B4-BE49-F238E27FC236}">
                  <a16:creationId xmlns:a16="http://schemas.microsoft.com/office/drawing/2014/main" id="{00000000-0008-0000-0100-000023000000}"/>
                </a:ext>
              </a:extLst>
            </xdr:cNvPr>
            <xdr:cNvSpPr/>
          </xdr:nvSpPr>
          <xdr:spPr bwMode="auto">
            <a:xfrm>
              <a:off x="5163404" y="1509172"/>
              <a:ext cx="929522" cy="68625"/>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00000000-0008-0000-0100-000010000000}"/>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00000000-0008-0000-0100-00000F000000}"/>
              </a:ext>
            </a:extLst>
          </xdr:cNvPr>
          <xdr:cNvSpPr txBox="1"/>
        </xdr:nvSpPr>
        <xdr:spPr>
          <a:xfrm>
            <a:off x="6282671" y="1106441"/>
            <a:ext cx="1240770" cy="507711"/>
          </a:xfrm>
          <a:prstGeom prst="rect">
            <a:avLst/>
          </a:prstGeom>
          <a:noFill/>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176,883</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51919</xdr:rowOff>
    </xdr:to>
    <xdr:grpSp>
      <xdr:nvGrpSpPr>
        <xdr:cNvPr id="14" name="グループ化 23">
          <a:extLst>
            <a:ext uri="{FF2B5EF4-FFF2-40B4-BE49-F238E27FC236}">
              <a16:creationId xmlns:a16="http://schemas.microsoft.com/office/drawing/2014/main" id="{00000000-0008-0000-0200-00000E000000}"/>
            </a:ext>
          </a:extLst>
        </xdr:cNvPr>
        <xdr:cNvGrpSpPr>
          <a:grpSpLocks/>
        </xdr:cNvGrpSpPr>
      </xdr:nvGrpSpPr>
      <xdr:grpSpPr>
        <a:xfrm>
          <a:off x="279399" y="490220"/>
          <a:ext cx="8390371" cy="4565499"/>
          <a:chOff x="190005" y="202199"/>
          <a:chExt cx="8752114" cy="4534127"/>
        </a:xfrm>
      </xdr:grpSpPr>
      <xdr:sp macro="" textlink="" fLocksText="0">
        <xdr:nvSpPr>
          <xdr:cNvPr id="16" name="正方形/長方形 4">
            <a:extLst>
              <a:ext uri="{FF2B5EF4-FFF2-40B4-BE49-F238E27FC236}">
                <a16:creationId xmlns:a16="http://schemas.microsoft.com/office/drawing/2014/main" id="{00000000-0008-0000-0200-000010000000}"/>
              </a:ext>
            </a:extLst>
          </xdr:cNvPr>
          <xdr:cNvSpPr/>
        </xdr:nvSpPr>
        <xdr:spPr bwMode="auto">
          <a:xfrm>
            <a:off x="1344747" y="2704565"/>
            <a:ext cx="1089695" cy="1354953"/>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85,756</a:t>
            </a:r>
          </a:p>
        </xdr:txBody>
      </xdr:sp>
      <xdr:sp macro="" textlink="" fLocksText="0">
        <xdr:nvSpPr>
          <xdr:cNvPr id="17" name="正方形/長方形 7">
            <a:extLst>
              <a:ext uri="{FF2B5EF4-FFF2-40B4-BE49-F238E27FC236}">
                <a16:creationId xmlns:a16="http://schemas.microsoft.com/office/drawing/2014/main" id="{00000000-0008-0000-0200-000011000000}"/>
              </a:ext>
            </a:extLst>
          </xdr:cNvPr>
          <xdr:cNvSpPr/>
        </xdr:nvSpPr>
        <xdr:spPr bwMode="auto">
          <a:xfrm>
            <a:off x="1342398" y="1949465"/>
            <a:ext cx="1084552" cy="763369"/>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24,859</a:t>
            </a:r>
          </a:p>
        </xdr:txBody>
      </xdr:sp>
      <xdr:sp macro="" textlink="" fLocksText="0">
        <xdr:nvSpPr>
          <xdr:cNvPr id="18" name="正方形/長方形 8">
            <a:extLst>
              <a:ext uri="{FF2B5EF4-FFF2-40B4-BE49-F238E27FC236}">
                <a16:creationId xmlns:a16="http://schemas.microsoft.com/office/drawing/2014/main" id="{00000000-0008-0000-0200-000012000000}"/>
              </a:ext>
            </a:extLst>
          </xdr:cNvPr>
          <xdr:cNvSpPr/>
        </xdr:nvSpPr>
        <xdr:spPr bwMode="auto">
          <a:xfrm>
            <a:off x="1330649" y="1069405"/>
            <a:ext cx="1096473" cy="88525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52,610</a:t>
            </a:r>
          </a:p>
        </xdr:txBody>
      </xdr:sp>
      <xdr:sp macro="" textlink="" fLocksText="0">
        <xdr:nvSpPr>
          <xdr:cNvPr id="19" name="正方形/長方形 9">
            <a:extLst>
              <a:ext uri="{FF2B5EF4-FFF2-40B4-BE49-F238E27FC236}">
                <a16:creationId xmlns:a16="http://schemas.microsoft.com/office/drawing/2014/main" id="{00000000-0008-0000-0200-000013000000}"/>
              </a:ext>
            </a:extLst>
          </xdr:cNvPr>
          <xdr:cNvSpPr/>
        </xdr:nvSpPr>
        <xdr:spPr bwMode="auto">
          <a:xfrm>
            <a:off x="6679077" y="2444271"/>
            <a:ext cx="1139329" cy="1603011"/>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94,481</a:t>
            </a:r>
          </a:p>
        </xdr:txBody>
      </xdr:sp>
      <xdr:sp macro="" textlink="" fLocksText="0">
        <xdr:nvSpPr>
          <xdr:cNvPr id="20" name="正方形/長方形 10">
            <a:extLst>
              <a:ext uri="{FF2B5EF4-FFF2-40B4-BE49-F238E27FC236}">
                <a16:creationId xmlns:a16="http://schemas.microsoft.com/office/drawing/2014/main" id="{00000000-0008-0000-0200-000014000000}"/>
              </a:ext>
            </a:extLst>
          </xdr:cNvPr>
          <xdr:cNvSpPr/>
        </xdr:nvSpPr>
        <xdr:spPr bwMode="auto">
          <a:xfrm>
            <a:off x="6686461" y="1619870"/>
            <a:ext cx="1139329" cy="831403"/>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24,695</a:t>
            </a:r>
          </a:p>
        </xdr:txBody>
      </xdr:sp>
      <xdr:sp macro="" textlink="" fLocksText="0">
        <xdr:nvSpPr>
          <xdr:cNvPr id="21" name="正方形/長方形 11">
            <a:extLst>
              <a:ext uri="{FF2B5EF4-FFF2-40B4-BE49-F238E27FC236}">
                <a16:creationId xmlns:a16="http://schemas.microsoft.com/office/drawing/2014/main" id="{00000000-0008-0000-0200-000015000000}"/>
              </a:ext>
            </a:extLst>
          </xdr:cNvPr>
          <xdr:cNvSpPr/>
        </xdr:nvSpPr>
        <xdr:spPr bwMode="auto">
          <a:xfrm>
            <a:off x="6683992" y="719561"/>
            <a:ext cx="1139329" cy="90661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57,706</a:t>
            </a:r>
          </a:p>
        </xdr:txBody>
      </xdr:sp>
      <xdr:sp macro="" textlink="" fLocksText="0">
        <xdr:nvSpPr>
          <xdr:cNvPr id="22" name="正方形/長方形 12">
            <a:extLst>
              <a:ext uri="{FF2B5EF4-FFF2-40B4-BE49-F238E27FC236}">
                <a16:creationId xmlns:a16="http://schemas.microsoft.com/office/drawing/2014/main" id="{00000000-0008-0000-0200-000016000000}"/>
              </a:ext>
            </a:extLst>
          </xdr:cNvPr>
          <xdr:cNvSpPr/>
        </xdr:nvSpPr>
        <xdr:spPr bwMode="auto">
          <a:xfrm>
            <a:off x="405994" y="1055523"/>
            <a:ext cx="934909" cy="2993380"/>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163,226</a:t>
            </a:r>
          </a:p>
        </xdr:txBody>
      </xdr:sp>
      <xdr:sp macro="" textlink="" fLocksText="0">
        <xdr:nvSpPr>
          <xdr:cNvPr id="23" name="正方形/長方形 13">
            <a:extLst>
              <a:ext uri="{FF2B5EF4-FFF2-40B4-BE49-F238E27FC236}">
                <a16:creationId xmlns:a16="http://schemas.microsoft.com/office/drawing/2014/main" id="{00000000-0008-0000-0200-000017000000}"/>
              </a:ext>
            </a:extLst>
          </xdr:cNvPr>
          <xdr:cNvSpPr/>
        </xdr:nvSpPr>
        <xdr:spPr bwMode="auto">
          <a:xfrm>
            <a:off x="7817160" y="718925"/>
            <a:ext cx="1007490" cy="3328359"/>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176,883</a:t>
            </a:r>
          </a:p>
        </xdr:txBody>
      </xdr:sp>
      <xdr:cxnSp macro="">
        <xdr:nvCxnSpPr>
          <xdr:cNvPr id="24" name="直線コネクタ 14">
            <a:extLst>
              <a:ext uri="{FF2B5EF4-FFF2-40B4-BE49-F238E27FC236}">
                <a16:creationId xmlns:a16="http://schemas.microsoft.com/office/drawing/2014/main" id="{00000000-0008-0000-0200-000018000000}"/>
              </a:ext>
            </a:extLst>
          </xdr:cNvPr>
          <xdr:cNvCxnSpPr/>
        </xdr:nvCxnSpPr>
        <xdr:spPr bwMode="auto">
          <a:xfrm flipV="1">
            <a:off x="2415594" y="2458277"/>
            <a:ext cx="4262308" cy="246288"/>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00000000-0008-0000-0200-000019000000}"/>
              </a:ext>
            </a:extLst>
          </xdr:cNvPr>
          <xdr:cNvCxnSpPr/>
        </xdr:nvCxnSpPr>
        <xdr:spPr bwMode="auto">
          <a:xfrm flipV="1">
            <a:off x="2369228" y="1632484"/>
            <a:ext cx="4312077" cy="309011"/>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00000000-0008-0000-0200-00001A000000}"/>
              </a:ext>
            </a:extLst>
          </xdr:cNvPr>
          <xdr:cNvSpPr txBox="1"/>
        </xdr:nvSpPr>
        <xdr:spPr>
          <a:xfrm>
            <a:off x="2754907" y="1733385"/>
            <a:ext cx="3619833" cy="935388"/>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-163 (-0.7%)</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+238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+116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                </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-362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xdr:txBody>
      </xdr:sp>
      <xdr:cxnSp macro="">
        <xdr:nvCxnSpPr>
          <xdr:cNvPr id="27" name="直線コネクタ 17">
            <a:extLst>
              <a:ext uri="{FF2B5EF4-FFF2-40B4-BE49-F238E27FC236}">
                <a16:creationId xmlns:a16="http://schemas.microsoft.com/office/drawing/2014/main" id="{00000000-0008-0000-0200-00001B000000}"/>
              </a:ext>
            </a:extLst>
          </xdr:cNvPr>
          <xdr:cNvCxnSpPr/>
        </xdr:nvCxnSpPr>
        <xdr:spPr bwMode="auto">
          <a:xfrm flipV="1">
            <a:off x="2349356" y="724366"/>
            <a:ext cx="4338572" cy="353156"/>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00000000-0008-0000-0200-00001C000000}"/>
              </a:ext>
            </a:extLst>
          </xdr:cNvPr>
          <xdr:cNvSpPr txBox="1"/>
        </xdr:nvSpPr>
        <xdr:spPr>
          <a:xfrm>
            <a:off x="3065929" y="1070133"/>
            <a:ext cx="3093000"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+5,095 </a:t>
            </a:r>
            <a:r>
              <a:rPr lang="en-US" altLang="ja-JP" sz="1400" b="0">
                <a:latin typeface="Meiryo UI" pitchFamily="50" charset="-128"/>
                <a:ea typeface="Meiryo UI" pitchFamily="50" charset="-128"/>
                <a:cs typeface="Meiryo UI" pitchFamily="50" charset="-128"/>
              </a:rPr>
              <a:t>(+9.7%)</a:t>
            </a:r>
          </a:p>
        </xdr:txBody>
      </xdr:sp>
      <xdr:sp macro="" textlink="">
        <xdr:nvSpPr>
          <xdr:cNvPr id="29" name="テキスト ボックス 19">
            <a:extLst>
              <a:ext uri="{FF2B5EF4-FFF2-40B4-BE49-F238E27FC236}">
                <a16:creationId xmlns:a16="http://schemas.microsoft.com/office/drawing/2014/main" id="{00000000-0008-0000-0200-00001D000000}"/>
              </a:ext>
            </a:extLst>
          </xdr:cNvPr>
          <xdr:cNvSpPr txBox="1"/>
        </xdr:nvSpPr>
        <xdr:spPr>
          <a:xfrm>
            <a:off x="699838" y="4080657"/>
            <a:ext cx="1461518"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FY23Q3</a:t>
            </a:r>
          </a:p>
          <a:p>
            <a:pPr>
              <a:lnSpc>
                <a:spcPct val="70000"/>
              </a:lnSpc>
              <a:spcBef>
                <a:spcPct val="0"/>
              </a:spcBef>
            </a:pPr>
            <a:r>
              <a:rPr lang="en-US" altLang="ja-JP" b="1">
                <a:latin typeface="メイリオ" pitchFamily="50" charset="-128"/>
                <a:ea typeface="メイリオ" pitchFamily="50" charset="-128"/>
                <a:cs typeface="メイリオ" pitchFamily="50" charset="-128"/>
              </a:rPr>
              <a:t>9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00000000-0008-0000-0200-00001E000000}"/>
              </a:ext>
            </a:extLst>
          </xdr:cNvPr>
          <xdr:cNvSpPr txBox="1"/>
        </xdr:nvSpPr>
        <xdr:spPr>
          <a:xfrm>
            <a:off x="7021752" y="4087914"/>
            <a:ext cx="1385043"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FY24Q3</a:t>
            </a:r>
          </a:p>
          <a:p>
            <a:pPr>
              <a:lnSpc>
                <a:spcPct val="70000"/>
              </a:lnSpc>
              <a:spcBef>
                <a:spcPct val="0"/>
              </a:spcBef>
            </a:pPr>
            <a:r>
              <a:rPr lang="en-US" altLang="ja-JP" b="1">
                <a:latin typeface="メイリオ" pitchFamily="50" charset="-128"/>
                <a:ea typeface="メイリオ" pitchFamily="50" charset="-128"/>
                <a:cs typeface="メイリオ" pitchFamily="50" charset="-128"/>
              </a:rPr>
              <a:t>9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00000000-0008-0000-0200-00001F000000}"/>
              </a:ext>
            </a:extLst>
          </xdr:cNvPr>
          <xdr:cNvSpPr txBox="1"/>
        </xdr:nvSpPr>
        <xdr:spPr>
          <a:xfrm>
            <a:off x="2662028" y="2799160"/>
            <a:ext cx="3828508" cy="1078389"/>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+8,724</a:t>
            </a:r>
            <a:r>
              <a:rPr lang="en-US" altLang="ja-JP" sz="140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(+10.2%)</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+6,227 </a:t>
            </a:r>
            <a:r>
              <a:rPr lang="ja-JP" altLang="en-US" sz="110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 </a:t>
            </a:r>
          </a:p>
          <a:p>
            <a:pPr algn="l">
              <a:lnSpc>
                <a:spcPct val="70000"/>
              </a:lnSpc>
              <a:spcBef>
                <a:spcPct val="0"/>
              </a:spcBef>
            </a:pPr>
            <a:r>
              <a:rPr lang="en-US" altLang="ja-JP" sz="1100" baseline="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+1,682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en-US" altLang="ja-JP" sz="1100" baseline="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    +660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+158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           </a:t>
            </a:r>
          </a:p>
        </xdr:txBody>
      </xdr:sp>
      <xdr:sp macro="" textlink="">
        <xdr:nvSpPr>
          <xdr:cNvPr id="32" name="テキスト ボックス 28">
            <a:extLst>
              <a:ext uri="{FF2B5EF4-FFF2-40B4-BE49-F238E27FC236}">
                <a16:creationId xmlns:a16="http://schemas.microsoft.com/office/drawing/2014/main" id="{00000000-0008-0000-0200-000020000000}"/>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cxnSp macro="">
        <xdr:nvCxnSpPr>
          <xdr:cNvPr id="15" name="直線コネクタ 3">
            <a:extLst>
              <a:ext uri="{FF2B5EF4-FFF2-40B4-BE49-F238E27FC236}">
                <a16:creationId xmlns:a16="http://schemas.microsoft.com/office/drawing/2014/main" id="{00000000-0008-0000-0200-00000F000000}"/>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47625</xdr:colOff>
      <xdr:row>4</xdr:row>
      <xdr:rowOff>0</xdr:rowOff>
    </xdr:from>
    <xdr:to>
      <xdr:col>20</xdr:col>
      <xdr:colOff>254000</xdr:colOff>
      <xdr:row>12</xdr:row>
      <xdr:rowOff>0</xdr:rowOff>
    </xdr:to>
    <xdr:sp macro="" textlink="" fLocksText="0">
      <xdr:nvSpPr>
        <xdr:cNvPr id="2" name="強調線吹き出し 1 (枠付き) 1">
          <a:extLst>
            <a:ext uri="{FF2B5EF4-FFF2-40B4-BE49-F238E27FC236}">
              <a16:creationId xmlns:a16="http://schemas.microsoft.com/office/drawing/2014/main" id="{00000000-0008-0000-0400-000002000000}"/>
            </a:ext>
          </a:extLst>
        </xdr:cNvPr>
        <xdr:cNvSpPr/>
      </xdr:nvSpPr>
      <xdr:spPr bwMode="auto">
        <a:xfrm>
          <a:off x="21650325" y="1314450"/>
          <a:ext cx="0" cy="26670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600-000023200000}"/>
            </a:ext>
          </a:extLst>
        </xdr:cNvPr>
        <xdr:cNvSpPr txBox="1">
          <a:spLocks noChangeArrowheads="1"/>
        </xdr:cNvSpPr>
      </xdr:nvSpPr>
      <xdr:spPr bwMode="auto">
        <a:xfrm>
          <a:off x="323850" y="6924675"/>
          <a:ext cx="14954250" cy="1209675"/>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600-000024200000}"/>
            </a:ext>
          </a:extLst>
        </xdr:cNvPr>
        <xdr:cNvSpPr txBox="1">
          <a:spLocks noChangeArrowheads="1"/>
        </xdr:cNvSpPr>
      </xdr:nvSpPr>
      <xdr:spPr bwMode="auto">
        <a:xfrm>
          <a:off x="323850" y="8181975"/>
          <a:ext cx="14944725" cy="153352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3</xdr:row>
      <xdr:rowOff>219075</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600-000006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600-000007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08984375" style="29" customWidth="1"/>
    <col min="2" max="16384" width="9" style="29"/>
  </cols>
  <sheetData>
    <row r="1" spans="1:17" ht="20.149999999999999" customHeight="1">
      <c r="A1" s="53"/>
      <c r="B1" s="53"/>
      <c r="C1" s="53"/>
      <c r="D1" s="53"/>
      <c r="E1" s="53"/>
      <c r="F1" s="53"/>
      <c r="G1" s="53"/>
      <c r="H1" s="53"/>
      <c r="I1" s="53"/>
      <c r="J1" s="53"/>
      <c r="K1" s="53"/>
      <c r="L1" s="53"/>
      <c r="M1" s="53"/>
      <c r="N1" s="53"/>
      <c r="O1" s="53"/>
      <c r="P1" s="53"/>
      <c r="Q1" s="53"/>
    </row>
    <row r="2" spans="1:17" ht="20.149999999999999" customHeight="1">
      <c r="A2" s="53"/>
      <c r="B2" s="53"/>
      <c r="C2" s="53"/>
      <c r="D2" s="53"/>
      <c r="E2" s="53"/>
      <c r="F2" s="53"/>
      <c r="G2" s="53"/>
      <c r="H2" s="53"/>
      <c r="I2" s="53"/>
      <c r="J2" s="53"/>
      <c r="K2" s="53"/>
      <c r="L2" s="53"/>
      <c r="M2" s="53"/>
      <c r="N2" s="53"/>
      <c r="O2" s="53"/>
      <c r="P2" s="53"/>
      <c r="Q2" s="53"/>
    </row>
    <row r="3" spans="1:17" ht="20.149999999999999" customHeight="1">
      <c r="A3" s="53"/>
      <c r="B3" s="53"/>
      <c r="C3" s="53"/>
      <c r="D3" s="53"/>
      <c r="E3" s="53"/>
      <c r="F3" s="53"/>
      <c r="G3" s="53"/>
      <c r="H3" s="53"/>
      <c r="I3" s="53"/>
      <c r="J3" s="53"/>
      <c r="K3" s="53"/>
      <c r="L3" s="53"/>
      <c r="M3" s="53"/>
      <c r="N3" s="53"/>
      <c r="O3" s="53"/>
      <c r="P3" s="53"/>
      <c r="Q3" s="53"/>
    </row>
    <row r="4" spans="1:17" ht="20.149999999999999" customHeight="1">
      <c r="A4" s="53"/>
      <c r="B4" s="53"/>
      <c r="C4" s="53"/>
      <c r="D4" s="53"/>
      <c r="E4" s="53"/>
      <c r="F4" s="53"/>
      <c r="G4" s="53"/>
      <c r="H4" s="53"/>
      <c r="I4" s="53"/>
      <c r="J4" s="53"/>
      <c r="K4" s="53"/>
      <c r="L4" s="53"/>
      <c r="M4" s="53"/>
      <c r="N4" s="53"/>
      <c r="O4" s="53"/>
      <c r="P4" s="53"/>
      <c r="Q4" s="53"/>
    </row>
    <row r="5" spans="1:17" ht="20.149999999999999" customHeight="1">
      <c r="A5" s="53"/>
      <c r="B5" s="53"/>
      <c r="C5" s="53"/>
      <c r="D5" s="53"/>
      <c r="E5" s="53"/>
      <c r="F5" s="53"/>
      <c r="G5" s="53"/>
      <c r="H5" s="53"/>
      <c r="I5" s="53"/>
      <c r="J5" s="53"/>
      <c r="K5" s="53"/>
      <c r="L5" s="53"/>
      <c r="M5" s="53"/>
      <c r="N5" s="53"/>
      <c r="O5" s="53"/>
      <c r="P5" s="53"/>
      <c r="Q5" s="53"/>
    </row>
    <row r="6" spans="1:17" ht="22">
      <c r="A6" s="53"/>
      <c r="B6" s="471" t="s">
        <v>257</v>
      </c>
      <c r="C6" s="471"/>
      <c r="D6" s="471"/>
      <c r="E6" s="471"/>
      <c r="F6" s="471"/>
      <c r="G6" s="471"/>
      <c r="H6" s="471"/>
      <c r="I6" s="471"/>
      <c r="J6" s="471"/>
      <c r="K6" s="471"/>
      <c r="L6" s="471"/>
      <c r="M6" s="471"/>
      <c r="N6" s="471"/>
      <c r="O6" s="471"/>
      <c r="P6" s="471"/>
      <c r="Q6" s="53"/>
    </row>
    <row r="7" spans="1:17" ht="19.5">
      <c r="A7" s="53"/>
      <c r="B7" s="472" t="s">
        <v>258</v>
      </c>
      <c r="C7" s="472"/>
      <c r="D7" s="472"/>
      <c r="E7" s="472"/>
      <c r="F7" s="472"/>
      <c r="G7" s="472"/>
      <c r="H7" s="472"/>
      <c r="I7" s="472"/>
      <c r="J7" s="472"/>
      <c r="K7" s="472"/>
      <c r="L7" s="472"/>
      <c r="M7" s="472"/>
      <c r="N7" s="472"/>
      <c r="O7" s="472"/>
      <c r="P7" s="472"/>
      <c r="Q7" s="53"/>
    </row>
    <row r="8" spans="1:17" ht="19.5">
      <c r="A8" s="53"/>
      <c r="B8" s="472" t="s">
        <v>165</v>
      </c>
      <c r="C8" s="472"/>
      <c r="D8" s="472"/>
      <c r="E8" s="472"/>
      <c r="F8" s="472"/>
      <c r="G8" s="472"/>
      <c r="H8" s="472"/>
      <c r="I8" s="472"/>
      <c r="J8" s="472"/>
      <c r="K8" s="472"/>
      <c r="L8" s="472"/>
      <c r="M8" s="472"/>
      <c r="N8" s="472"/>
      <c r="O8" s="472"/>
      <c r="P8" s="472"/>
      <c r="Q8" s="53"/>
    </row>
    <row r="9" spans="1:17" ht="21" customHeight="1">
      <c r="A9" s="53"/>
      <c r="B9" s="473">
        <v>45370</v>
      </c>
      <c r="C9" s="473"/>
      <c r="D9" s="473"/>
      <c r="E9" s="473"/>
      <c r="F9" s="473"/>
      <c r="G9" s="473"/>
      <c r="H9" s="473"/>
      <c r="I9" s="473"/>
      <c r="J9" s="473"/>
      <c r="K9" s="473"/>
      <c r="L9" s="473"/>
      <c r="M9" s="473"/>
      <c r="N9" s="473"/>
      <c r="O9" s="473"/>
      <c r="P9" s="473"/>
      <c r="Q9" s="53"/>
    </row>
    <row r="10" spans="1:17" ht="20.149999999999999" customHeight="1">
      <c r="A10" s="53"/>
      <c r="B10" s="53"/>
      <c r="C10" s="53"/>
      <c r="D10" s="53"/>
      <c r="E10" s="53"/>
      <c r="F10" s="53"/>
      <c r="G10" s="53"/>
      <c r="H10" s="53"/>
      <c r="I10" s="53"/>
      <c r="J10" s="53"/>
      <c r="K10" s="53"/>
      <c r="L10" s="53"/>
      <c r="M10" s="53"/>
      <c r="N10" s="53"/>
      <c r="O10" s="53"/>
      <c r="P10" s="53"/>
      <c r="Q10" s="53"/>
    </row>
    <row r="11" spans="1:17" s="30" customFormat="1" ht="23" customHeight="1">
      <c r="A11" s="54"/>
      <c r="B11" s="55" t="s">
        <v>90</v>
      </c>
      <c r="C11" s="54" t="s">
        <v>84</v>
      </c>
      <c r="D11" s="54"/>
      <c r="E11" s="54"/>
      <c r="F11" s="54"/>
      <c r="G11" s="54"/>
      <c r="H11" s="56"/>
      <c r="I11" s="54"/>
      <c r="J11" s="55"/>
      <c r="K11" s="54"/>
      <c r="L11" s="54"/>
      <c r="M11" s="54"/>
      <c r="N11" s="54"/>
      <c r="O11" s="54"/>
      <c r="P11" s="54"/>
      <c r="Q11" s="54"/>
    </row>
    <row r="12" spans="1:17" s="30" customFormat="1" ht="23" customHeight="1">
      <c r="A12" s="54"/>
      <c r="B12" s="55" t="s">
        <v>85</v>
      </c>
      <c r="C12" s="54" t="s">
        <v>86</v>
      </c>
      <c r="D12" s="54"/>
      <c r="E12" s="54"/>
      <c r="F12" s="54"/>
      <c r="G12" s="54"/>
      <c r="H12" s="56"/>
      <c r="I12" s="54"/>
      <c r="J12" s="55"/>
      <c r="K12" s="54"/>
      <c r="L12" s="54"/>
      <c r="M12" s="54"/>
      <c r="N12" s="54"/>
      <c r="O12" s="54"/>
      <c r="P12" s="54"/>
      <c r="Q12" s="54"/>
    </row>
    <row r="13" spans="1:17" s="30" customFormat="1" ht="23" customHeight="1">
      <c r="A13" s="54"/>
      <c r="B13" s="55" t="s">
        <v>80</v>
      </c>
      <c r="C13" s="54" t="s">
        <v>62</v>
      </c>
      <c r="D13" s="54"/>
      <c r="E13" s="54"/>
      <c r="F13" s="54"/>
      <c r="G13" s="54"/>
      <c r="H13" s="56"/>
      <c r="I13" s="54"/>
      <c r="J13" s="55"/>
      <c r="K13" s="54"/>
      <c r="L13" s="54"/>
      <c r="M13" s="54"/>
      <c r="N13" s="54"/>
      <c r="O13" s="54"/>
      <c r="P13" s="54"/>
      <c r="Q13" s="54"/>
    </row>
    <row r="14" spans="1:17" s="30" customFormat="1" ht="23" customHeight="1">
      <c r="A14" s="54"/>
      <c r="B14" s="55" t="s">
        <v>79</v>
      </c>
      <c r="C14" s="54" t="s">
        <v>115</v>
      </c>
      <c r="D14" s="54"/>
      <c r="E14" s="54"/>
      <c r="F14" s="54"/>
      <c r="G14" s="54"/>
      <c r="H14" s="56"/>
      <c r="I14" s="54"/>
      <c r="J14" s="55"/>
      <c r="K14" s="54"/>
      <c r="L14" s="54"/>
      <c r="M14" s="54"/>
      <c r="N14" s="54"/>
      <c r="O14" s="54"/>
      <c r="P14" s="54"/>
      <c r="Q14" s="54"/>
    </row>
    <row r="15" spans="1:17" s="30" customFormat="1" ht="23" customHeight="1">
      <c r="A15" s="54"/>
      <c r="B15" s="55" t="s">
        <v>154</v>
      </c>
      <c r="C15" s="54" t="s">
        <v>37</v>
      </c>
      <c r="D15" s="54"/>
      <c r="E15" s="54"/>
      <c r="F15" s="54"/>
      <c r="G15" s="54"/>
      <c r="H15" s="56"/>
      <c r="I15" s="54"/>
      <c r="J15" s="55"/>
      <c r="K15" s="54"/>
      <c r="L15" s="54"/>
      <c r="M15" s="54"/>
      <c r="N15" s="54"/>
      <c r="O15" s="54"/>
      <c r="P15" s="54"/>
      <c r="Q15" s="54"/>
    </row>
    <row r="16" spans="1:17" s="30" customFormat="1" ht="23" customHeight="1">
      <c r="A16" s="54"/>
      <c r="B16" s="55" t="s">
        <v>155</v>
      </c>
      <c r="C16" s="54" t="s">
        <v>38</v>
      </c>
      <c r="D16" s="54"/>
      <c r="E16" s="54"/>
      <c r="F16" s="54"/>
      <c r="G16" s="54"/>
      <c r="H16" s="56"/>
      <c r="I16" s="54"/>
      <c r="J16" s="55"/>
      <c r="K16" s="54"/>
      <c r="L16" s="54"/>
      <c r="M16" s="54"/>
      <c r="N16" s="54"/>
      <c r="O16" s="54"/>
      <c r="P16" s="54"/>
      <c r="Q16" s="54"/>
    </row>
    <row r="17" spans="1:17" ht="20.149999999999999" customHeight="1">
      <c r="A17" s="53"/>
      <c r="B17" s="55"/>
      <c r="C17" s="54"/>
      <c r="D17" s="53"/>
      <c r="E17" s="53"/>
      <c r="F17" s="57"/>
      <c r="G17" s="53"/>
      <c r="H17" s="53"/>
      <c r="I17" s="53"/>
      <c r="J17" s="53"/>
      <c r="K17" s="53"/>
      <c r="L17" s="53"/>
      <c r="M17" s="53"/>
      <c r="N17" s="53"/>
      <c r="O17" s="53"/>
      <c r="P17" s="53"/>
      <c r="Q17" s="53"/>
    </row>
    <row r="18" spans="1:17" ht="22">
      <c r="A18" s="53"/>
      <c r="B18" s="58"/>
      <c r="C18" s="58"/>
      <c r="D18" s="58"/>
      <c r="E18" s="58"/>
      <c r="F18" s="58"/>
      <c r="G18" s="58"/>
      <c r="H18" s="58"/>
      <c r="I18" s="58"/>
      <c r="J18" s="58"/>
      <c r="K18" s="58"/>
      <c r="L18" s="58"/>
      <c r="M18" s="58"/>
      <c r="N18" s="58"/>
      <c r="O18" s="58"/>
      <c r="P18" s="58"/>
      <c r="Q18" s="53"/>
    </row>
    <row r="19" spans="1:17" ht="26.25" customHeight="1">
      <c r="A19" s="53"/>
      <c r="B19" s="471" t="s">
        <v>63</v>
      </c>
      <c r="C19" s="471"/>
      <c r="D19" s="471"/>
      <c r="E19" s="471"/>
      <c r="F19" s="471"/>
      <c r="G19" s="471"/>
      <c r="H19" s="471"/>
      <c r="I19" s="471"/>
      <c r="J19" s="471"/>
      <c r="K19" s="471"/>
      <c r="L19" s="471"/>
      <c r="M19" s="471"/>
      <c r="N19" s="471"/>
      <c r="O19" s="471"/>
      <c r="P19" s="471"/>
      <c r="Q19" s="53"/>
    </row>
    <row r="20" spans="1:17" ht="26.25" customHeight="1">
      <c r="A20" s="53"/>
      <c r="B20" s="59"/>
      <c r="C20" s="59"/>
      <c r="D20" s="59"/>
      <c r="E20" s="59"/>
      <c r="F20" s="59"/>
      <c r="G20" s="59"/>
      <c r="H20" s="59"/>
      <c r="I20" s="60" t="s">
        <v>82</v>
      </c>
      <c r="J20" s="59"/>
      <c r="K20" s="59"/>
      <c r="L20" s="59"/>
      <c r="M20" s="59"/>
      <c r="N20" s="59"/>
      <c r="O20" s="59"/>
      <c r="P20" s="59"/>
      <c r="Q20" s="53"/>
    </row>
    <row r="21" spans="1:17" ht="20.149999999999999" customHeight="1">
      <c r="A21" s="53"/>
      <c r="B21" s="53"/>
      <c r="C21" s="53"/>
      <c r="D21" s="53"/>
      <c r="E21" s="53"/>
      <c r="F21" s="53"/>
      <c r="G21" s="53"/>
      <c r="H21" s="53"/>
      <c r="I21" s="53"/>
      <c r="J21" s="53"/>
      <c r="K21" s="53"/>
      <c r="L21" s="53"/>
      <c r="M21" s="53"/>
      <c r="N21" s="53"/>
      <c r="O21" s="53"/>
      <c r="P21" s="53"/>
      <c r="Q21" s="53"/>
    </row>
    <row r="22" spans="1:17" ht="20.149999999999999" customHeight="1">
      <c r="A22" s="53"/>
      <c r="B22" s="53"/>
      <c r="C22" s="53"/>
      <c r="D22" s="53"/>
      <c r="E22" s="53"/>
      <c r="F22" s="53"/>
      <c r="G22" s="53"/>
      <c r="H22" s="53"/>
      <c r="I22" s="53"/>
      <c r="J22" s="53"/>
      <c r="K22" s="53"/>
      <c r="L22" s="53"/>
      <c r="M22" s="53"/>
      <c r="N22" s="53"/>
      <c r="O22" s="53"/>
      <c r="P22" s="53"/>
      <c r="Q22" s="53"/>
    </row>
    <row r="23" spans="1:17" ht="20.149999999999999" customHeight="1">
      <c r="A23" s="53"/>
      <c r="B23" s="53"/>
      <c r="C23" s="53"/>
      <c r="D23" s="53"/>
      <c r="E23" s="53"/>
      <c r="F23" s="53"/>
      <c r="G23" s="53"/>
      <c r="H23" s="53"/>
      <c r="I23" s="53"/>
      <c r="J23" s="53"/>
      <c r="K23" s="53"/>
      <c r="L23" s="53"/>
      <c r="M23" s="53"/>
      <c r="N23" s="53"/>
      <c r="O23" s="53"/>
      <c r="P23" s="53"/>
      <c r="Q23" s="53"/>
    </row>
    <row r="24" spans="1:17" ht="20.149999999999999" customHeight="1">
      <c r="A24" s="53"/>
      <c r="B24" s="53"/>
      <c r="C24" s="53"/>
      <c r="D24" s="53"/>
      <c r="E24" s="53"/>
      <c r="F24" s="53"/>
      <c r="G24" s="53"/>
      <c r="H24" s="53"/>
      <c r="I24" s="53"/>
      <c r="J24" s="53"/>
      <c r="K24" s="53"/>
      <c r="L24" s="53"/>
      <c r="M24" s="53"/>
      <c r="N24" s="53"/>
      <c r="O24" s="53"/>
      <c r="P24" s="53"/>
      <c r="Q24" s="53"/>
    </row>
    <row r="25" spans="1:17" ht="20.149999999999999" customHeight="1">
      <c r="A25" s="53"/>
      <c r="B25" s="53"/>
      <c r="C25" s="53"/>
      <c r="D25" s="53"/>
      <c r="E25" s="53"/>
      <c r="F25" s="53"/>
      <c r="G25" s="53"/>
      <c r="H25" s="53"/>
      <c r="I25" s="53"/>
      <c r="J25" s="53"/>
      <c r="K25" s="53"/>
      <c r="L25" s="53"/>
      <c r="M25" s="53"/>
      <c r="N25" s="53"/>
      <c r="O25" s="53"/>
      <c r="P25" s="53"/>
      <c r="Q25" s="53"/>
    </row>
    <row r="26" spans="1:17" ht="20.149999999999999" customHeight="1">
      <c r="A26" s="53"/>
      <c r="B26" s="53"/>
      <c r="C26" s="53"/>
      <c r="D26" s="53"/>
      <c r="E26" s="53"/>
      <c r="F26" s="53"/>
      <c r="G26" s="53"/>
      <c r="H26" s="53"/>
      <c r="I26" s="53"/>
      <c r="J26" s="53"/>
      <c r="K26" s="53"/>
      <c r="L26" s="53"/>
      <c r="M26" s="53"/>
      <c r="N26" s="53"/>
      <c r="O26" s="53"/>
      <c r="P26" s="53"/>
      <c r="Q26" s="53"/>
    </row>
    <row r="27" spans="1:17" ht="20.149999999999999" customHeight="1">
      <c r="A27" s="53"/>
      <c r="B27" s="53"/>
      <c r="C27" s="53"/>
      <c r="D27" s="53"/>
      <c r="E27" s="53"/>
      <c r="F27" s="53"/>
      <c r="G27" s="53"/>
      <c r="H27" s="53"/>
      <c r="I27" s="53"/>
      <c r="J27" s="53"/>
      <c r="K27" s="53"/>
      <c r="L27" s="53"/>
      <c r="M27" s="53"/>
      <c r="N27" s="53"/>
      <c r="O27" s="53"/>
      <c r="P27" s="53"/>
      <c r="Q27" s="53"/>
    </row>
    <row r="28" spans="1:17" ht="20.149999999999999" customHeight="1">
      <c r="A28" s="53"/>
      <c r="B28" s="53"/>
      <c r="C28" s="53"/>
      <c r="D28" s="53"/>
      <c r="E28" s="53"/>
      <c r="F28" s="53"/>
      <c r="G28" s="53"/>
      <c r="H28" s="53"/>
      <c r="I28" s="53"/>
      <c r="J28" s="53"/>
      <c r="K28" s="53"/>
      <c r="L28" s="53"/>
      <c r="M28" s="53"/>
      <c r="N28" s="53"/>
      <c r="O28" s="53"/>
      <c r="P28" s="53"/>
      <c r="Q28" s="53"/>
    </row>
    <row r="29" spans="1:17" ht="20.149999999999999" customHeight="1">
      <c r="A29" s="53"/>
      <c r="B29" s="53"/>
      <c r="C29" s="53"/>
      <c r="D29" s="53"/>
      <c r="E29" s="53"/>
      <c r="F29" s="53"/>
      <c r="G29" s="53"/>
      <c r="H29" s="53"/>
      <c r="I29" s="53"/>
      <c r="J29" s="53"/>
      <c r="K29" s="53"/>
      <c r="L29" s="53"/>
      <c r="M29" s="53"/>
      <c r="N29" s="53"/>
      <c r="O29" s="53"/>
      <c r="P29" s="53"/>
      <c r="Q29" s="53"/>
    </row>
    <row r="30" spans="1:17" ht="20.149999999999999" customHeight="1">
      <c r="A30" s="53"/>
      <c r="B30" s="53"/>
      <c r="C30" s="53"/>
      <c r="D30" s="53"/>
      <c r="E30" s="53"/>
      <c r="F30" s="53"/>
      <c r="G30" s="53"/>
      <c r="H30" s="53"/>
      <c r="I30" s="53"/>
      <c r="J30" s="53"/>
      <c r="K30" s="53"/>
      <c r="L30" s="53"/>
      <c r="M30" s="53"/>
      <c r="N30" s="53"/>
      <c r="O30" s="53"/>
      <c r="P30" s="53"/>
      <c r="Q30" s="53"/>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80" zoomScaleNormal="85" zoomScaleSheetLayoutView="80" workbookViewId="0"/>
  </sheetViews>
  <sheetFormatPr defaultColWidth="9" defaultRowHeight="20.149999999999999" customHeight="1"/>
  <cols>
    <col min="1" max="1" width="4.08984375" style="5" customWidth="1"/>
    <col min="2" max="2" width="2.6328125" style="5" customWidth="1"/>
    <col min="3" max="3" width="40.36328125" style="5" customWidth="1"/>
    <col min="4" max="5" width="16.08984375" style="5" customWidth="1"/>
    <col min="6" max="9" width="16.08984375" style="21" customWidth="1"/>
    <col min="10" max="10" width="17" style="5" customWidth="1"/>
    <col min="11" max="19" width="17.08984375" style="5" customWidth="1"/>
    <col min="20" max="16384" width="9" style="5"/>
  </cols>
  <sheetData>
    <row r="1" spans="3:19" ht="21.75" customHeight="1">
      <c r="C1" s="2" t="s">
        <v>87</v>
      </c>
      <c r="D1" s="17"/>
      <c r="E1" s="17"/>
      <c r="F1" s="18"/>
      <c r="G1" s="18"/>
      <c r="H1" s="18"/>
      <c r="I1" s="18"/>
      <c r="J1" s="19"/>
      <c r="K1" s="20"/>
      <c r="L1" s="20"/>
      <c r="M1" s="20"/>
      <c r="N1" s="20"/>
      <c r="O1" s="20"/>
      <c r="P1" s="20"/>
      <c r="Q1" s="20"/>
      <c r="R1" s="20"/>
      <c r="S1" s="20"/>
    </row>
    <row r="2" spans="3:19" s="3" customFormat="1" ht="21.75" customHeight="1">
      <c r="C2" s="46"/>
      <c r="D2" s="47"/>
      <c r="E2" s="47"/>
      <c r="F2" s="48"/>
      <c r="G2" s="48"/>
      <c r="H2" s="48"/>
      <c r="I2" s="27"/>
      <c r="J2" s="28"/>
    </row>
    <row r="3" spans="3:19" ht="20.149999999999999" customHeight="1">
      <c r="C3" s="49"/>
      <c r="D3" s="50"/>
      <c r="E3" s="50"/>
      <c r="F3" s="48"/>
      <c r="G3" s="48"/>
      <c r="H3" s="48"/>
      <c r="I3" s="13"/>
    </row>
    <row r="4" spans="3:19" ht="11.25" customHeight="1">
      <c r="C4" s="51"/>
      <c r="D4" s="50"/>
      <c r="E4" s="50"/>
      <c r="F4" s="48"/>
      <c r="G4" s="48"/>
      <c r="H4" s="48"/>
    </row>
    <row r="5" spans="3:19" ht="20.149999999999999" customHeight="1">
      <c r="C5" s="50"/>
      <c r="D5" s="50"/>
      <c r="E5" s="50"/>
      <c r="F5" s="48"/>
      <c r="G5" s="48"/>
      <c r="H5" s="48"/>
    </row>
    <row r="6" spans="3:19" ht="20.149999999999999" customHeight="1">
      <c r="C6" s="50"/>
      <c r="D6" s="50"/>
      <c r="E6" s="50"/>
      <c r="F6" s="48"/>
      <c r="G6" s="48"/>
      <c r="H6" s="48"/>
    </row>
    <row r="7" spans="3:19" ht="20.149999999999999" customHeight="1">
      <c r="C7" s="50"/>
      <c r="D7" s="50"/>
      <c r="E7" s="50"/>
      <c r="F7" s="48"/>
      <c r="G7" s="212"/>
      <c r="H7" s="48"/>
    </row>
    <row r="8" spans="3:19" ht="20.149999999999999" customHeight="1">
      <c r="C8" s="50"/>
      <c r="D8" s="50"/>
      <c r="E8" s="50"/>
      <c r="F8" s="48"/>
      <c r="G8" s="48"/>
      <c r="H8" s="48"/>
    </row>
    <row r="9" spans="3:19" ht="20.149999999999999" customHeight="1">
      <c r="C9" s="50"/>
      <c r="D9" s="50"/>
      <c r="E9" s="50"/>
      <c r="F9" s="48"/>
      <c r="G9" s="48"/>
      <c r="H9" s="48"/>
    </row>
    <row r="10" spans="3:19" ht="20.149999999999999" customHeight="1">
      <c r="C10" s="50"/>
      <c r="D10" s="50"/>
      <c r="E10" s="50"/>
      <c r="F10" s="48"/>
      <c r="G10" s="48"/>
      <c r="H10" s="48"/>
    </row>
    <row r="11" spans="3:19" ht="20.149999999999999" customHeight="1">
      <c r="C11" s="50"/>
      <c r="D11" s="50"/>
      <c r="E11" s="50"/>
      <c r="F11" s="48"/>
      <c r="G11" s="48"/>
      <c r="H11" s="48"/>
    </row>
    <row r="12" spans="3:19" ht="20.149999999999999" customHeight="1">
      <c r="C12" s="50"/>
      <c r="D12" s="50"/>
      <c r="E12" s="50"/>
      <c r="F12" s="48"/>
      <c r="G12" s="48"/>
      <c r="H12" s="48"/>
    </row>
    <row r="13" spans="3:19" ht="20.149999999999999" customHeight="1">
      <c r="C13" s="50"/>
      <c r="D13" s="50"/>
      <c r="E13" s="50"/>
      <c r="F13" s="48"/>
      <c r="G13" s="48"/>
      <c r="H13" s="48"/>
    </row>
    <row r="14" spans="3:19" ht="20.149999999999999" customHeight="1">
      <c r="C14" s="50"/>
      <c r="D14" s="50"/>
      <c r="E14" s="50"/>
      <c r="F14" s="48"/>
      <c r="G14" s="48"/>
      <c r="H14" s="48"/>
    </row>
    <row r="15" spans="3:19" ht="20.149999999999999" customHeight="1">
      <c r="C15" s="50"/>
      <c r="D15" s="50"/>
      <c r="E15" s="50"/>
      <c r="F15" s="48"/>
      <c r="G15" s="48"/>
      <c r="H15" s="48"/>
    </row>
    <row r="16" spans="3:19" ht="20.149999999999999" customHeight="1">
      <c r="C16" s="50"/>
      <c r="D16" s="50"/>
      <c r="E16" s="50"/>
      <c r="F16" s="48"/>
      <c r="G16" s="48"/>
      <c r="H16" s="48"/>
    </row>
    <row r="17" spans="3:8" ht="20.149999999999999" customHeight="1">
      <c r="C17" s="50"/>
      <c r="D17" s="50"/>
      <c r="E17" s="50"/>
      <c r="F17" s="48"/>
      <c r="G17" s="48"/>
      <c r="H17" s="48"/>
    </row>
    <row r="18" spans="3:8" ht="20.149999999999999" customHeight="1">
      <c r="C18" s="50"/>
      <c r="D18" s="50"/>
      <c r="E18" s="50"/>
      <c r="F18" s="48"/>
      <c r="G18" s="48"/>
      <c r="H18" s="48"/>
    </row>
    <row r="19" spans="3:8" ht="20.149999999999999" customHeight="1">
      <c r="C19" s="50"/>
      <c r="D19" s="50"/>
      <c r="E19" s="50"/>
      <c r="F19" s="48"/>
      <c r="G19" s="48"/>
      <c r="H19" s="48"/>
    </row>
    <row r="20" spans="3:8" ht="20.149999999999999" customHeight="1">
      <c r="C20" s="50"/>
      <c r="D20" s="50"/>
      <c r="E20" s="50"/>
      <c r="F20" s="48"/>
      <c r="G20" s="48"/>
      <c r="H20" s="48"/>
    </row>
    <row r="21" spans="3:8" ht="20.149999999999999" customHeight="1">
      <c r="C21" s="50"/>
      <c r="D21" s="50"/>
      <c r="E21" s="50"/>
      <c r="F21" s="48"/>
      <c r="G21" s="48"/>
      <c r="H21" s="48"/>
    </row>
    <row r="22" spans="3:8" ht="20.149999999999999" customHeight="1">
      <c r="C22" s="50"/>
      <c r="D22" s="50"/>
      <c r="E22" s="50"/>
      <c r="F22" s="48"/>
      <c r="G22" s="48"/>
      <c r="H22" s="48"/>
    </row>
    <row r="23" spans="3:8" ht="20.149999999999999" customHeight="1">
      <c r="C23" s="50"/>
      <c r="D23" s="50"/>
      <c r="E23" s="50"/>
      <c r="F23" s="48"/>
      <c r="G23" s="48"/>
      <c r="H23" s="48"/>
    </row>
    <row r="24" spans="3:8" ht="20.149999999999999" customHeight="1">
      <c r="C24" s="50"/>
      <c r="D24" s="50"/>
      <c r="E24" s="50"/>
      <c r="F24" s="48"/>
      <c r="G24" s="48"/>
      <c r="H24" s="48"/>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Normal="85" zoomScaleSheetLayoutView="100" workbookViewId="0"/>
  </sheetViews>
  <sheetFormatPr defaultColWidth="9" defaultRowHeight="20.149999999999999" customHeight="1"/>
  <cols>
    <col min="1" max="1" width="2.6328125" style="5" customWidth="1"/>
    <col min="2" max="2" width="2.90625" style="21" customWidth="1"/>
    <col min="3" max="3" width="16.08984375" style="21" customWidth="1"/>
    <col min="4" max="4" width="17" style="5" customWidth="1"/>
    <col min="5" max="13" width="17.08984375" style="5" customWidth="1"/>
    <col min="14" max="16384" width="9" style="5"/>
  </cols>
  <sheetData>
    <row r="1" spans="2:13" ht="21.75" customHeight="1">
      <c r="B1" s="18"/>
      <c r="C1" s="2" t="s">
        <v>88</v>
      </c>
      <c r="D1" s="19"/>
      <c r="E1" s="20"/>
      <c r="F1" s="20"/>
      <c r="G1" s="20"/>
      <c r="H1" s="20"/>
      <c r="I1" s="20"/>
      <c r="J1" s="20"/>
      <c r="K1" s="20"/>
      <c r="L1" s="20"/>
      <c r="M1" s="20"/>
    </row>
    <row r="2" spans="2:13" s="3" customFormat="1" ht="21.75" customHeight="1">
      <c r="B2" s="48"/>
      <c r="C2" s="48"/>
      <c r="D2" s="52"/>
      <c r="E2" s="50"/>
      <c r="F2" s="50"/>
      <c r="G2" s="50"/>
      <c r="H2" s="50"/>
      <c r="I2" s="50"/>
    </row>
    <row r="3" spans="2:13" ht="20.149999999999999" customHeight="1">
      <c r="B3" s="48"/>
      <c r="C3" s="49"/>
      <c r="D3" s="50"/>
      <c r="E3" s="50"/>
      <c r="F3" s="50"/>
      <c r="G3" s="50"/>
      <c r="H3" s="50"/>
      <c r="I3" s="50"/>
    </row>
    <row r="4" spans="2:13" ht="11.25" customHeight="1">
      <c r="B4" s="48"/>
      <c r="C4" s="48"/>
      <c r="D4" s="50"/>
      <c r="E4" s="50"/>
      <c r="F4" s="50"/>
      <c r="G4" s="50"/>
      <c r="H4" s="50"/>
      <c r="I4" s="50"/>
    </row>
    <row r="5" spans="2:13" ht="20.149999999999999" customHeight="1">
      <c r="B5" s="48"/>
      <c r="C5" s="48"/>
      <c r="D5" s="50"/>
      <c r="E5" s="50"/>
      <c r="F5" s="50"/>
      <c r="G5" s="50"/>
      <c r="H5" s="50"/>
      <c r="I5" s="50"/>
    </row>
    <row r="6" spans="2:13" ht="20.149999999999999" customHeight="1">
      <c r="B6" s="48"/>
      <c r="C6" s="48"/>
      <c r="D6" s="50"/>
      <c r="E6" s="50"/>
      <c r="F6" s="50"/>
      <c r="G6" s="50"/>
      <c r="H6" s="50"/>
      <c r="I6" s="50"/>
    </row>
    <row r="7" spans="2:13" ht="20.149999999999999" customHeight="1">
      <c r="B7" s="48"/>
      <c r="C7" s="48"/>
      <c r="D7" s="50"/>
      <c r="E7" s="50"/>
      <c r="F7" s="50"/>
      <c r="G7" s="50"/>
      <c r="H7" s="50"/>
      <c r="I7" s="50"/>
    </row>
    <row r="8" spans="2:13" ht="20.149999999999999" customHeight="1">
      <c r="B8" s="48"/>
      <c r="C8" s="48"/>
      <c r="D8" s="50"/>
      <c r="E8" s="50"/>
      <c r="F8" s="50"/>
      <c r="G8" s="50"/>
      <c r="H8" s="50"/>
      <c r="I8" s="50"/>
    </row>
    <row r="9" spans="2:13" ht="20.149999999999999" customHeight="1">
      <c r="B9" s="48"/>
      <c r="C9" s="48"/>
      <c r="D9" s="50"/>
      <c r="E9" s="50"/>
      <c r="F9" s="50"/>
      <c r="G9" s="50"/>
      <c r="H9" s="50"/>
      <c r="I9" s="50"/>
    </row>
    <row r="10" spans="2:13" ht="20.149999999999999" customHeight="1">
      <c r="B10" s="48"/>
      <c r="C10" s="48"/>
      <c r="D10" s="50"/>
      <c r="E10" s="50"/>
      <c r="F10" s="50"/>
      <c r="G10" s="50"/>
      <c r="H10" s="50"/>
      <c r="I10" s="50"/>
    </row>
    <row r="11" spans="2:13" ht="20.149999999999999" customHeight="1">
      <c r="B11" s="48"/>
      <c r="C11" s="48"/>
      <c r="D11" s="50"/>
      <c r="E11" s="50"/>
      <c r="F11" s="50"/>
      <c r="G11" s="50"/>
      <c r="H11" s="50"/>
      <c r="I11" s="50"/>
    </row>
    <row r="12" spans="2:13" ht="20.149999999999999" customHeight="1">
      <c r="B12" s="48"/>
      <c r="C12" s="48"/>
      <c r="D12" s="50"/>
      <c r="E12" s="50"/>
      <c r="F12" s="50"/>
      <c r="G12" s="50"/>
      <c r="H12" s="50"/>
      <c r="I12" s="50"/>
    </row>
    <row r="13" spans="2:13" ht="20.149999999999999" customHeight="1">
      <c r="B13" s="48"/>
      <c r="C13" s="48"/>
      <c r="D13" s="50"/>
      <c r="E13" s="50"/>
      <c r="F13" s="50"/>
      <c r="G13" s="50"/>
      <c r="H13" s="50"/>
      <c r="I13" s="50"/>
    </row>
    <row r="14" spans="2:13" ht="20.149999999999999" customHeight="1">
      <c r="B14" s="48"/>
      <c r="C14" s="48"/>
      <c r="D14" s="50"/>
      <c r="E14" s="50"/>
      <c r="F14" s="50"/>
      <c r="G14" s="50"/>
      <c r="H14" s="50"/>
      <c r="I14" s="50"/>
    </row>
    <row r="15" spans="2:13" ht="20.149999999999999" customHeight="1">
      <c r="B15" s="48"/>
      <c r="C15" s="48"/>
      <c r="D15" s="50"/>
      <c r="E15" s="50"/>
      <c r="F15" s="50"/>
      <c r="G15" s="50"/>
      <c r="H15" s="50"/>
      <c r="I15" s="50"/>
    </row>
    <row r="16" spans="2:13" ht="20.149999999999999" customHeight="1">
      <c r="B16" s="48"/>
      <c r="C16" s="48"/>
      <c r="D16" s="50"/>
      <c r="E16" s="50"/>
      <c r="F16" s="50"/>
      <c r="G16" s="50"/>
      <c r="H16" s="50"/>
      <c r="I16" s="50"/>
    </row>
    <row r="17" spans="2:9" ht="20.149999999999999" customHeight="1">
      <c r="B17" s="48"/>
      <c r="C17" s="48"/>
      <c r="D17" s="50"/>
      <c r="E17" s="50"/>
      <c r="F17" s="50"/>
      <c r="G17" s="50"/>
      <c r="H17" s="50"/>
      <c r="I17" s="50"/>
    </row>
    <row r="18" spans="2:9" ht="20.149999999999999" customHeight="1">
      <c r="B18" s="48"/>
      <c r="C18" s="48"/>
      <c r="D18" s="50"/>
      <c r="E18" s="50"/>
      <c r="F18" s="50"/>
      <c r="G18" s="50"/>
      <c r="H18" s="50"/>
      <c r="I18" s="50"/>
    </row>
    <row r="19" spans="2:9" ht="20.149999999999999" customHeight="1">
      <c r="B19" s="48"/>
      <c r="C19" s="48"/>
      <c r="D19" s="50"/>
      <c r="E19" s="50"/>
      <c r="F19" s="50"/>
      <c r="G19" s="50"/>
      <c r="H19" s="50"/>
      <c r="I19" s="50"/>
    </row>
    <row r="20" spans="2:9" ht="20.149999999999999" customHeight="1">
      <c r="B20" s="48"/>
      <c r="C20" s="48"/>
      <c r="D20" s="50"/>
      <c r="E20" s="50"/>
      <c r="F20" s="50"/>
      <c r="G20" s="50"/>
      <c r="H20" s="50"/>
      <c r="I20" s="50"/>
    </row>
    <row r="21" spans="2:9" ht="20.149999999999999" customHeight="1">
      <c r="B21" s="48"/>
      <c r="C21" s="48"/>
      <c r="D21" s="50"/>
      <c r="E21" s="50"/>
      <c r="F21" s="50"/>
      <c r="G21" s="50"/>
      <c r="H21" s="50"/>
      <c r="I21" s="50"/>
    </row>
    <row r="22" spans="2:9" ht="20.149999999999999" customHeight="1">
      <c r="B22" s="48"/>
      <c r="C22" s="48"/>
      <c r="D22" s="50"/>
      <c r="E22" s="50"/>
      <c r="F22" s="50"/>
      <c r="G22" s="50"/>
      <c r="H22" s="50"/>
      <c r="I22" s="50"/>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0"/>
  <sheetViews>
    <sheetView showGridLines="0" view="pageBreakPreview" zoomScale="55" zoomScaleNormal="70" zoomScaleSheetLayoutView="55" workbookViewId="0">
      <pane xSplit="3" topLeftCell="D1" activePane="topRight" state="frozen"/>
      <selection activeCell="A11" sqref="A11"/>
      <selection pane="topRight"/>
    </sheetView>
  </sheetViews>
  <sheetFormatPr defaultColWidth="9" defaultRowHeight="20.149999999999999" customHeight="1"/>
  <cols>
    <col min="1" max="1" width="3.08984375" style="32" customWidth="1"/>
    <col min="2" max="2" width="3.90625" style="32" customWidth="1"/>
    <col min="3" max="3" width="50.90625" style="32" customWidth="1"/>
    <col min="4" max="5" width="13.6328125" style="37" customWidth="1"/>
    <col min="6" max="6" width="13.6328125" style="38" customWidth="1"/>
    <col min="7" max="7" width="13.6328125" style="106" customWidth="1"/>
    <col min="8" max="10" width="13.6328125" style="37" customWidth="1"/>
    <col min="11" max="11" width="13.6328125" style="39" customWidth="1"/>
    <col min="12" max="12" width="13.6328125" style="31" customWidth="1"/>
    <col min="13" max="13" width="13.6328125" style="36" customWidth="1"/>
    <col min="14" max="15" width="13.6328125" style="37" customWidth="1"/>
    <col min="16" max="16" width="13.6328125" style="39" customWidth="1"/>
    <col min="17" max="17" width="13.6328125" style="31" customWidth="1"/>
    <col min="18" max="16384" width="9" style="36"/>
  </cols>
  <sheetData>
    <row r="1" spans="1:17" ht="23" customHeight="1">
      <c r="B1" s="178" t="s">
        <v>81</v>
      </c>
      <c r="C1" s="179"/>
      <c r="D1" s="33"/>
      <c r="E1" s="33"/>
      <c r="F1" s="34"/>
      <c r="G1" s="34"/>
      <c r="H1" s="33"/>
      <c r="I1" s="33"/>
      <c r="J1" s="33"/>
      <c r="K1" s="35"/>
      <c r="L1" s="34"/>
      <c r="M1" s="102"/>
      <c r="N1" s="33"/>
      <c r="O1" s="33"/>
      <c r="P1" s="35"/>
      <c r="Q1" s="33"/>
    </row>
    <row r="2" spans="1:17" ht="20.25" customHeight="1" thickBot="1">
      <c r="B2" s="199" t="str">
        <f>_EPRCS_VU_de41a524_66f7_4f78_a1f5_f473057f95a2</f>
        <v>Q3</v>
      </c>
      <c r="C2" s="157"/>
      <c r="F2" s="36"/>
      <c r="H2" s="103"/>
      <c r="M2" s="103" t="s">
        <v>39</v>
      </c>
    </row>
    <row r="3" spans="1:17" s="41" customFormat="1" ht="25.5" customHeight="1">
      <c r="A3" s="40"/>
      <c r="B3" s="180"/>
      <c r="C3" s="181"/>
      <c r="D3" s="220"/>
      <c r="E3" s="222"/>
      <c r="F3" s="200">
        <v>45413</v>
      </c>
      <c r="G3" s="201"/>
      <c r="H3" s="202">
        <v>45047</v>
      </c>
      <c r="I3" s="320"/>
      <c r="J3" s="320"/>
      <c r="K3" s="321">
        <v>45047</v>
      </c>
      <c r="L3" s="322"/>
      <c r="M3" s="323">
        <v>45047</v>
      </c>
      <c r="N3" s="324">
        <v>44682</v>
      </c>
      <c r="O3" s="325">
        <v>44317</v>
      </c>
      <c r="P3" s="325">
        <v>43952</v>
      </c>
      <c r="Q3" s="326">
        <v>43586</v>
      </c>
    </row>
    <row r="4" spans="1:17" s="43" customFormat="1" ht="25.5" customHeight="1" thickBot="1">
      <c r="A4" s="42"/>
      <c r="B4" s="182"/>
      <c r="C4" s="183"/>
      <c r="D4" s="110" t="s">
        <v>57</v>
      </c>
      <c r="E4" s="107" t="s">
        <v>119</v>
      </c>
      <c r="F4" s="260" t="s">
        <v>118</v>
      </c>
      <c r="G4" s="107" t="s">
        <v>60</v>
      </c>
      <c r="H4" s="116" t="s">
        <v>61</v>
      </c>
      <c r="I4" s="327" t="s">
        <v>57</v>
      </c>
      <c r="J4" s="328" t="s">
        <v>58</v>
      </c>
      <c r="K4" s="329" t="s">
        <v>59</v>
      </c>
      <c r="L4" s="328" t="s">
        <v>60</v>
      </c>
      <c r="M4" s="330" t="s">
        <v>158</v>
      </c>
      <c r="N4" s="331" t="s">
        <v>61</v>
      </c>
      <c r="O4" s="328" t="s">
        <v>61</v>
      </c>
      <c r="P4" s="328" t="s">
        <v>61</v>
      </c>
      <c r="Q4" s="332" t="s">
        <v>61</v>
      </c>
    </row>
    <row r="5" spans="1:17" s="43" customFormat="1" ht="33.65" customHeight="1">
      <c r="A5" s="42"/>
      <c r="B5" s="184" t="s">
        <v>138</v>
      </c>
      <c r="C5" s="185"/>
      <c r="D5" s="302">
        <v>57372</v>
      </c>
      <c r="E5" s="303">
        <v>60047</v>
      </c>
      <c r="F5" s="304">
        <v>59464</v>
      </c>
      <c r="G5" s="305" t="s">
        <v>265</v>
      </c>
      <c r="H5" s="306">
        <v>176883</v>
      </c>
      <c r="I5" s="333">
        <v>51018</v>
      </c>
      <c r="J5" s="334">
        <v>56777</v>
      </c>
      <c r="K5" s="335">
        <v>55430</v>
      </c>
      <c r="L5" s="334">
        <v>63688</v>
      </c>
      <c r="M5" s="336">
        <v>226914</v>
      </c>
      <c r="N5" s="337">
        <v>214691</v>
      </c>
      <c r="O5" s="334">
        <v>208523</v>
      </c>
      <c r="P5" s="334">
        <v>211357</v>
      </c>
      <c r="Q5" s="338">
        <v>202389</v>
      </c>
    </row>
    <row r="6" spans="1:17" ht="33.65" customHeight="1">
      <c r="B6" s="184" t="s">
        <v>141</v>
      </c>
      <c r="C6" s="185"/>
      <c r="D6" s="231">
        <v>30726</v>
      </c>
      <c r="E6" s="277">
        <v>31968</v>
      </c>
      <c r="F6" s="307">
        <v>31787</v>
      </c>
      <c r="G6" s="277" t="s">
        <v>265</v>
      </c>
      <c r="H6" s="209">
        <v>94481</v>
      </c>
      <c r="I6" s="339">
        <v>26639</v>
      </c>
      <c r="J6" s="340">
        <v>29777</v>
      </c>
      <c r="K6" s="341">
        <v>29339</v>
      </c>
      <c r="L6" s="340">
        <v>32866</v>
      </c>
      <c r="M6" s="342">
        <v>118622</v>
      </c>
      <c r="N6" s="343">
        <v>109139</v>
      </c>
      <c r="O6" s="340">
        <v>106764</v>
      </c>
      <c r="P6" s="340">
        <v>109110</v>
      </c>
      <c r="Q6" s="344">
        <v>106735</v>
      </c>
    </row>
    <row r="7" spans="1:17" ht="33.65" customHeight="1">
      <c r="B7" s="186" t="s">
        <v>139</v>
      </c>
      <c r="C7" s="187"/>
      <c r="D7" s="231">
        <v>26645</v>
      </c>
      <c r="E7" s="277">
        <v>28078</v>
      </c>
      <c r="F7" s="307">
        <v>27677</v>
      </c>
      <c r="G7" s="277" t="s">
        <v>265</v>
      </c>
      <c r="H7" s="211">
        <v>82402</v>
      </c>
      <c r="I7" s="339">
        <v>24379</v>
      </c>
      <c r="J7" s="340">
        <v>26999</v>
      </c>
      <c r="K7" s="341">
        <v>26091</v>
      </c>
      <c r="L7" s="340">
        <v>30822</v>
      </c>
      <c r="M7" s="342">
        <v>108292</v>
      </c>
      <c r="N7" s="343">
        <v>105551</v>
      </c>
      <c r="O7" s="340">
        <v>101758</v>
      </c>
      <c r="P7" s="340">
        <v>102246</v>
      </c>
      <c r="Q7" s="344">
        <v>95653</v>
      </c>
    </row>
    <row r="8" spans="1:17" ht="33.65" customHeight="1">
      <c r="B8" s="184" t="s">
        <v>140</v>
      </c>
      <c r="C8" s="185"/>
      <c r="D8" s="231">
        <v>8177</v>
      </c>
      <c r="E8" s="277">
        <v>8225</v>
      </c>
      <c r="F8" s="307">
        <v>8292</v>
      </c>
      <c r="G8" s="277" t="s">
        <v>265</v>
      </c>
      <c r="H8" s="211">
        <v>24695</v>
      </c>
      <c r="I8" s="339">
        <v>8233</v>
      </c>
      <c r="J8" s="340">
        <v>8438</v>
      </c>
      <c r="K8" s="341">
        <v>8187</v>
      </c>
      <c r="L8" s="340">
        <v>9036</v>
      </c>
      <c r="M8" s="342">
        <v>33895</v>
      </c>
      <c r="N8" s="343">
        <v>32337</v>
      </c>
      <c r="O8" s="340">
        <v>30854</v>
      </c>
      <c r="P8" s="340">
        <v>33380</v>
      </c>
      <c r="Q8" s="344">
        <v>33316</v>
      </c>
    </row>
    <row r="9" spans="1:17" ht="33.65" customHeight="1">
      <c r="B9" s="186" t="s">
        <v>111</v>
      </c>
      <c r="C9" s="187"/>
      <c r="D9" s="308">
        <v>18468</v>
      </c>
      <c r="E9" s="309">
        <v>19853</v>
      </c>
      <c r="F9" s="310">
        <v>19384</v>
      </c>
      <c r="G9" s="309" t="s">
        <v>265</v>
      </c>
      <c r="H9" s="311">
        <v>57706</v>
      </c>
      <c r="I9" s="345">
        <v>16145</v>
      </c>
      <c r="J9" s="346">
        <v>18561</v>
      </c>
      <c r="K9" s="347">
        <v>17903</v>
      </c>
      <c r="L9" s="346">
        <v>21785</v>
      </c>
      <c r="M9" s="348">
        <v>74396</v>
      </c>
      <c r="N9" s="343">
        <v>73213</v>
      </c>
      <c r="O9" s="340">
        <v>70904</v>
      </c>
      <c r="P9" s="340">
        <v>68865</v>
      </c>
      <c r="Q9" s="344">
        <v>62337</v>
      </c>
    </row>
    <row r="10" spans="1:17" s="45" customFormat="1" ht="25.4" customHeight="1">
      <c r="A10" s="44"/>
      <c r="B10" s="188"/>
      <c r="C10" s="189" t="s">
        <v>142</v>
      </c>
      <c r="D10" s="312" t="s">
        <v>266</v>
      </c>
      <c r="E10" s="313" t="s">
        <v>267</v>
      </c>
      <c r="F10" s="314" t="s">
        <v>268</v>
      </c>
      <c r="G10" s="313" t="s">
        <v>265</v>
      </c>
      <c r="H10" s="315" t="s">
        <v>268</v>
      </c>
      <c r="I10" s="349" t="s">
        <v>201</v>
      </c>
      <c r="J10" s="350" t="s">
        <v>202</v>
      </c>
      <c r="K10" s="351" t="s">
        <v>203</v>
      </c>
      <c r="L10" s="350" t="s">
        <v>204</v>
      </c>
      <c r="M10" s="352" t="s">
        <v>205</v>
      </c>
      <c r="N10" s="353" t="s">
        <v>191</v>
      </c>
      <c r="O10" s="354" t="s">
        <v>181</v>
      </c>
      <c r="P10" s="354">
        <v>0.32600000000000001</v>
      </c>
      <c r="Q10" s="355">
        <v>0.308</v>
      </c>
    </row>
    <row r="11" spans="1:17" ht="33.65" customHeight="1">
      <c r="B11" s="184" t="s">
        <v>143</v>
      </c>
      <c r="C11" s="185"/>
      <c r="D11" s="231">
        <v>18581</v>
      </c>
      <c r="E11" s="277">
        <v>19888</v>
      </c>
      <c r="F11" s="307">
        <v>19502</v>
      </c>
      <c r="G11" s="277" t="s">
        <v>265</v>
      </c>
      <c r="H11" s="211">
        <v>57971</v>
      </c>
      <c r="I11" s="339">
        <v>16334</v>
      </c>
      <c r="J11" s="340">
        <v>18499</v>
      </c>
      <c r="K11" s="341">
        <v>17981</v>
      </c>
      <c r="L11" s="340">
        <v>21865</v>
      </c>
      <c r="M11" s="342">
        <v>74681</v>
      </c>
      <c r="N11" s="343">
        <v>73543</v>
      </c>
      <c r="O11" s="340">
        <v>70904</v>
      </c>
      <c r="P11" s="340">
        <v>68857</v>
      </c>
      <c r="Q11" s="344">
        <v>62284</v>
      </c>
    </row>
    <row r="12" spans="1:17" ht="33.65" customHeight="1" thickBot="1">
      <c r="B12" s="190" t="s">
        <v>144</v>
      </c>
      <c r="C12" s="191"/>
      <c r="D12" s="316">
        <v>12877</v>
      </c>
      <c r="E12" s="317">
        <v>13788</v>
      </c>
      <c r="F12" s="318">
        <v>13515</v>
      </c>
      <c r="G12" s="317" t="s">
        <v>265</v>
      </c>
      <c r="H12" s="319">
        <v>40181</v>
      </c>
      <c r="I12" s="356">
        <v>11326</v>
      </c>
      <c r="J12" s="357">
        <v>12832</v>
      </c>
      <c r="K12" s="358">
        <v>12465</v>
      </c>
      <c r="L12" s="357">
        <v>15384</v>
      </c>
      <c r="M12" s="359">
        <v>52009</v>
      </c>
      <c r="N12" s="360">
        <v>51182</v>
      </c>
      <c r="O12" s="357">
        <v>49175</v>
      </c>
      <c r="P12" s="357">
        <v>47686</v>
      </c>
      <c r="Q12" s="361">
        <v>43360</v>
      </c>
    </row>
    <row r="13" spans="1:17" s="43" customFormat="1" ht="33.65" customHeight="1">
      <c r="A13" s="42"/>
      <c r="B13" s="192" t="s">
        <v>145</v>
      </c>
      <c r="C13" s="193"/>
      <c r="D13" s="227">
        <v>274749</v>
      </c>
      <c r="E13" s="273">
        <v>290947</v>
      </c>
      <c r="F13" s="261">
        <v>292685</v>
      </c>
      <c r="G13" s="203"/>
      <c r="H13" s="204" t="s">
        <v>19</v>
      </c>
      <c r="I13" s="362">
        <v>222828</v>
      </c>
      <c r="J13" s="363">
        <v>234800</v>
      </c>
      <c r="K13" s="364">
        <v>232530</v>
      </c>
      <c r="L13" s="363">
        <v>281015</v>
      </c>
      <c r="M13" s="365" t="s">
        <v>19</v>
      </c>
      <c r="N13" s="366">
        <v>236868</v>
      </c>
      <c r="O13" s="363">
        <v>333999</v>
      </c>
      <c r="P13" s="363">
        <v>294139</v>
      </c>
      <c r="Q13" s="367">
        <v>269518</v>
      </c>
    </row>
    <row r="14" spans="1:17" s="32" customFormat="1" ht="33.65" customHeight="1">
      <c r="B14" s="186"/>
      <c r="C14" s="187" t="s">
        <v>146</v>
      </c>
      <c r="D14" s="228">
        <v>125092</v>
      </c>
      <c r="E14" s="274">
        <v>141534</v>
      </c>
      <c r="F14" s="262">
        <v>71453</v>
      </c>
      <c r="G14" s="205"/>
      <c r="H14" s="206" t="s">
        <v>19</v>
      </c>
      <c r="I14" s="368">
        <v>71070</v>
      </c>
      <c r="J14" s="369">
        <v>83358</v>
      </c>
      <c r="K14" s="370">
        <v>81273</v>
      </c>
      <c r="L14" s="369">
        <v>130831</v>
      </c>
      <c r="M14" s="371" t="s">
        <v>19</v>
      </c>
      <c r="N14" s="372">
        <v>84800</v>
      </c>
      <c r="O14" s="369">
        <v>81038</v>
      </c>
      <c r="P14" s="369">
        <v>249832</v>
      </c>
      <c r="Q14" s="373">
        <v>93005</v>
      </c>
    </row>
    <row r="15" spans="1:17" s="32" customFormat="1" ht="33.65" customHeight="1">
      <c r="B15" s="184"/>
      <c r="C15" s="194" t="s">
        <v>147</v>
      </c>
      <c r="D15" s="229">
        <v>149656</v>
      </c>
      <c r="E15" s="275">
        <v>149412</v>
      </c>
      <c r="F15" s="263">
        <v>221232</v>
      </c>
      <c r="G15" s="207"/>
      <c r="H15" s="206" t="s">
        <v>19</v>
      </c>
      <c r="I15" s="374">
        <v>151757</v>
      </c>
      <c r="J15" s="375">
        <v>151442</v>
      </c>
      <c r="K15" s="376">
        <v>151256</v>
      </c>
      <c r="L15" s="375">
        <v>150184</v>
      </c>
      <c r="M15" s="377" t="s">
        <v>19</v>
      </c>
      <c r="N15" s="378">
        <v>152068</v>
      </c>
      <c r="O15" s="375">
        <v>252960</v>
      </c>
      <c r="P15" s="375">
        <v>44306</v>
      </c>
      <c r="Q15" s="379">
        <v>176512</v>
      </c>
    </row>
    <row r="16" spans="1:17" ht="33.65" customHeight="1">
      <c r="B16" s="186" t="s">
        <v>148</v>
      </c>
      <c r="C16" s="187"/>
      <c r="D16" s="230">
        <v>126751</v>
      </c>
      <c r="E16" s="276">
        <v>128167</v>
      </c>
      <c r="F16" s="264">
        <v>116348</v>
      </c>
      <c r="G16" s="208"/>
      <c r="H16" s="209" t="s">
        <v>19</v>
      </c>
      <c r="I16" s="380">
        <v>106643</v>
      </c>
      <c r="J16" s="381">
        <v>104631</v>
      </c>
      <c r="K16" s="382">
        <v>92090</v>
      </c>
      <c r="L16" s="381">
        <v>125161</v>
      </c>
      <c r="M16" s="383" t="s">
        <v>19</v>
      </c>
      <c r="N16" s="384">
        <v>111513</v>
      </c>
      <c r="O16" s="381">
        <v>113999</v>
      </c>
      <c r="P16" s="381">
        <v>102776</v>
      </c>
      <c r="Q16" s="385">
        <v>109230</v>
      </c>
    </row>
    <row r="17" spans="2:17" ht="33.65" customHeight="1" thickBot="1">
      <c r="B17" s="195" t="s">
        <v>149</v>
      </c>
      <c r="C17" s="196"/>
      <c r="D17" s="231">
        <v>147998</v>
      </c>
      <c r="E17" s="277">
        <v>162780</v>
      </c>
      <c r="F17" s="265">
        <v>176336</v>
      </c>
      <c r="G17" s="210"/>
      <c r="H17" s="211" t="s">
        <v>19</v>
      </c>
      <c r="I17" s="386">
        <v>116184</v>
      </c>
      <c r="J17" s="340">
        <v>130168</v>
      </c>
      <c r="K17" s="341">
        <v>140439</v>
      </c>
      <c r="L17" s="340">
        <v>155854</v>
      </c>
      <c r="M17" s="387" t="s">
        <v>19</v>
      </c>
      <c r="N17" s="343">
        <v>125355</v>
      </c>
      <c r="O17" s="340">
        <v>219999</v>
      </c>
      <c r="P17" s="340">
        <v>191362</v>
      </c>
      <c r="Q17" s="344">
        <v>160288</v>
      </c>
    </row>
    <row r="18" spans="2:17" ht="33.65" customHeight="1">
      <c r="B18" s="197" t="s">
        <v>136</v>
      </c>
      <c r="C18" s="197"/>
      <c r="D18" s="232" t="s">
        <v>19</v>
      </c>
      <c r="E18" s="149" t="s">
        <v>264</v>
      </c>
      <c r="F18" s="266" t="s">
        <v>19</v>
      </c>
      <c r="G18" s="149"/>
      <c r="H18" s="150" t="s">
        <v>254</v>
      </c>
      <c r="I18" s="388" t="s">
        <v>19</v>
      </c>
      <c r="J18" s="389" t="s">
        <v>19</v>
      </c>
      <c r="K18" s="390" t="s">
        <v>19</v>
      </c>
      <c r="L18" s="389" t="s">
        <v>19</v>
      </c>
      <c r="M18" s="391">
        <v>540</v>
      </c>
      <c r="N18" s="392">
        <v>652</v>
      </c>
      <c r="O18" s="393">
        <v>105</v>
      </c>
      <c r="P18" s="393">
        <v>716</v>
      </c>
      <c r="Q18" s="394">
        <v>3094</v>
      </c>
    </row>
    <row r="19" spans="2:17" ht="33.65" customHeight="1">
      <c r="B19" s="198" t="s">
        <v>137</v>
      </c>
      <c r="C19" s="198"/>
      <c r="D19" s="233" t="s">
        <v>19</v>
      </c>
      <c r="E19" s="151" t="s">
        <v>256</v>
      </c>
      <c r="F19" s="267" t="s">
        <v>19</v>
      </c>
      <c r="G19" s="151"/>
      <c r="H19" s="152" t="s">
        <v>254</v>
      </c>
      <c r="I19" s="395" t="s">
        <v>19</v>
      </c>
      <c r="J19" s="396" t="s">
        <v>19</v>
      </c>
      <c r="K19" s="397" t="s">
        <v>19</v>
      </c>
      <c r="L19" s="396" t="s">
        <v>19</v>
      </c>
      <c r="M19" s="398">
        <v>1333</v>
      </c>
      <c r="N19" s="399">
        <v>1653</v>
      </c>
      <c r="O19" s="400">
        <v>2049</v>
      </c>
      <c r="P19" s="400">
        <v>2308</v>
      </c>
      <c r="Q19" s="401">
        <v>2002</v>
      </c>
    </row>
    <row r="20" spans="2:17" ht="33.65" customHeight="1">
      <c r="B20" s="198" t="s">
        <v>134</v>
      </c>
      <c r="C20" s="198"/>
      <c r="D20" s="233" t="s">
        <v>19</v>
      </c>
      <c r="E20" s="151" t="s">
        <v>256</v>
      </c>
      <c r="F20" s="267" t="s">
        <v>19</v>
      </c>
      <c r="G20" s="151"/>
      <c r="H20" s="152" t="s">
        <v>19</v>
      </c>
      <c r="I20" s="395" t="s">
        <v>19</v>
      </c>
      <c r="J20" s="396" t="s">
        <v>19</v>
      </c>
      <c r="K20" s="397" t="s">
        <v>19</v>
      </c>
      <c r="L20" s="396" t="s">
        <v>19</v>
      </c>
      <c r="M20" s="398">
        <v>162</v>
      </c>
      <c r="N20" s="399">
        <v>160</v>
      </c>
      <c r="O20" s="400">
        <v>1146</v>
      </c>
      <c r="P20" s="400">
        <v>149</v>
      </c>
      <c r="Q20" s="401">
        <v>136</v>
      </c>
    </row>
    <row r="21" spans="2:17" ht="33.65" customHeight="1">
      <c r="B21" s="198" t="s">
        <v>135</v>
      </c>
      <c r="C21" s="198"/>
      <c r="D21" s="234" t="s">
        <v>19</v>
      </c>
      <c r="E21" s="153" t="s">
        <v>256</v>
      </c>
      <c r="F21" s="268" t="s">
        <v>19</v>
      </c>
      <c r="G21" s="153"/>
      <c r="H21" s="152" t="s">
        <v>19</v>
      </c>
      <c r="I21" s="402" t="s">
        <v>19</v>
      </c>
      <c r="J21" s="403" t="s">
        <v>19</v>
      </c>
      <c r="K21" s="404" t="s">
        <v>19</v>
      </c>
      <c r="L21" s="403" t="s">
        <v>19</v>
      </c>
      <c r="M21" s="405">
        <v>39.9</v>
      </c>
      <c r="N21" s="406">
        <v>40</v>
      </c>
      <c r="O21" s="407">
        <v>298.5</v>
      </c>
      <c r="P21" s="407">
        <v>40</v>
      </c>
      <c r="Q21" s="408">
        <v>40.1</v>
      </c>
    </row>
    <row r="22" spans="2:17" ht="33.65" customHeight="1" thickBot="1">
      <c r="B22" s="190" t="s">
        <v>150</v>
      </c>
      <c r="C22" s="191"/>
      <c r="D22" s="235">
        <v>2346</v>
      </c>
      <c r="E22" s="278">
        <v>2296</v>
      </c>
      <c r="F22" s="269">
        <v>2268</v>
      </c>
      <c r="G22" s="154"/>
      <c r="H22" s="155" t="s">
        <v>19</v>
      </c>
      <c r="I22" s="409">
        <v>2408</v>
      </c>
      <c r="J22" s="410">
        <v>2379</v>
      </c>
      <c r="K22" s="411">
        <v>2360</v>
      </c>
      <c r="L22" s="410">
        <v>2398</v>
      </c>
      <c r="M22" s="412" t="s">
        <v>19</v>
      </c>
      <c r="N22" s="413">
        <v>2430</v>
      </c>
      <c r="O22" s="410">
        <v>2407</v>
      </c>
      <c r="P22" s="414">
        <v>2504</v>
      </c>
      <c r="Q22" s="415">
        <v>2622</v>
      </c>
    </row>
    <row r="23" spans="2:17" ht="20.149999999999999" customHeight="1">
      <c r="B23" s="156" t="s">
        <v>151</v>
      </c>
      <c r="C23" s="157"/>
      <c r="D23" s="221"/>
      <c r="E23" s="221"/>
      <c r="F23" s="223"/>
      <c r="G23" s="160"/>
      <c r="H23" s="158"/>
      <c r="I23" s="221"/>
      <c r="J23" s="221"/>
      <c r="K23" s="217"/>
      <c r="L23" s="162"/>
      <c r="M23" s="163"/>
      <c r="N23" s="158"/>
      <c r="O23" s="158"/>
      <c r="P23" s="161"/>
      <c r="Q23" s="162"/>
    </row>
    <row r="24" spans="2:17" ht="20.149999999999999" customHeight="1">
      <c r="B24" s="164" t="s">
        <v>184</v>
      </c>
      <c r="C24" s="157"/>
      <c r="D24" s="158"/>
      <c r="E24" s="221"/>
      <c r="F24" s="159"/>
      <c r="G24" s="160"/>
      <c r="H24" s="158"/>
      <c r="I24" s="221"/>
      <c r="J24" s="221"/>
      <c r="K24" s="217"/>
      <c r="L24" s="162"/>
      <c r="M24" s="163"/>
      <c r="N24" s="158"/>
      <c r="O24" s="158"/>
      <c r="P24" s="161"/>
      <c r="Q24" s="162"/>
    </row>
    <row r="25" spans="2:17" ht="14" customHeight="1">
      <c r="B25" s="164"/>
      <c r="C25" s="157"/>
      <c r="D25" s="158"/>
      <c r="E25" s="158"/>
      <c r="F25" s="159"/>
      <c r="G25" s="160"/>
      <c r="H25" s="158"/>
      <c r="I25" s="158"/>
      <c r="J25" s="158"/>
      <c r="K25" s="161"/>
      <c r="L25" s="162"/>
      <c r="M25" s="163"/>
      <c r="N25" s="158"/>
      <c r="O25" s="158"/>
      <c r="P25" s="161"/>
      <c r="Q25" s="162"/>
    </row>
    <row r="26" spans="2:17" ht="23.75" customHeight="1" thickBot="1">
      <c r="B26" s="165" t="s">
        <v>206</v>
      </c>
      <c r="C26" s="157"/>
      <c r="D26" s="166"/>
      <c r="E26" s="167" t="s">
        <v>99</v>
      </c>
      <c r="F26" s="159"/>
      <c r="G26" s="160"/>
      <c r="H26" s="158"/>
      <c r="I26" s="158"/>
      <c r="J26" s="158"/>
      <c r="K26" s="161"/>
      <c r="L26" s="162"/>
      <c r="M26" s="163"/>
      <c r="N26" s="158"/>
      <c r="O26" s="158"/>
      <c r="P26" s="161"/>
      <c r="Q26" s="162"/>
    </row>
    <row r="27" spans="2:17" ht="23.75" customHeight="1" thickBot="1">
      <c r="B27" s="157"/>
      <c r="C27" s="168"/>
      <c r="D27" s="169" t="s">
        <v>98</v>
      </c>
      <c r="E27" s="170" t="s">
        <v>97</v>
      </c>
      <c r="F27" s="159"/>
      <c r="G27" s="160"/>
      <c r="H27" s="158"/>
      <c r="I27" s="158"/>
      <c r="J27" s="158"/>
      <c r="K27" s="161"/>
      <c r="L27" s="162"/>
      <c r="M27" s="163"/>
      <c r="N27" s="158"/>
      <c r="O27" s="158"/>
      <c r="P27" s="161"/>
      <c r="Q27" s="162"/>
    </row>
    <row r="28" spans="2:17" ht="23.75" customHeight="1">
      <c r="B28" s="157"/>
      <c r="C28" s="171" t="s">
        <v>110</v>
      </c>
      <c r="D28" s="172">
        <v>2</v>
      </c>
      <c r="E28" s="173">
        <v>6</v>
      </c>
      <c r="F28" s="159"/>
      <c r="G28" s="160"/>
      <c r="H28" s="158"/>
      <c r="I28" s="158"/>
      <c r="J28" s="158"/>
      <c r="K28" s="161"/>
      <c r="L28" s="162"/>
      <c r="M28" s="163"/>
      <c r="N28" s="158"/>
      <c r="O28" s="158"/>
      <c r="P28" s="161"/>
      <c r="Q28" s="162"/>
    </row>
    <row r="29" spans="2:17" ht="23.75" customHeight="1">
      <c r="B29" s="157"/>
      <c r="C29" s="171" t="s">
        <v>100</v>
      </c>
      <c r="D29" s="174">
        <v>406</v>
      </c>
      <c r="E29" s="175">
        <v>418</v>
      </c>
      <c r="F29" s="159"/>
      <c r="G29" s="160"/>
      <c r="H29" s="158"/>
      <c r="I29" s="158"/>
      <c r="J29" s="158"/>
      <c r="K29" s="161"/>
      <c r="L29" s="162"/>
      <c r="M29" s="163"/>
      <c r="N29" s="158"/>
      <c r="O29" s="158"/>
      <c r="P29" s="161"/>
      <c r="Q29" s="162"/>
    </row>
    <row r="30" spans="2:17" ht="20.149999999999999" customHeight="1">
      <c r="B30" s="157"/>
      <c r="C30" s="176" t="s">
        <v>156</v>
      </c>
      <c r="D30" s="176"/>
      <c r="E30" s="177"/>
      <c r="F30" s="159"/>
      <c r="G30" s="160"/>
      <c r="H30" s="158"/>
      <c r="I30" s="158"/>
      <c r="J30" s="158"/>
      <c r="K30" s="161"/>
      <c r="L30" s="162"/>
      <c r="M30" s="163"/>
      <c r="N30" s="158"/>
      <c r="O30" s="158"/>
      <c r="P30" s="161"/>
      <c r="Q30" s="162"/>
    </row>
  </sheetData>
  <sheetProtection sheet="1" objects="1" scenarios="1"/>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ignoredErrors>
    <ignoredError sqref="M23:Q27 I10:O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46"/>
  <sheetViews>
    <sheetView view="pageBreakPreview" zoomScale="50" zoomScaleNormal="55" zoomScaleSheetLayoutView="50" workbookViewId="0">
      <pane xSplit="6" ySplit="4" topLeftCell="G5" activePane="bottomRight" state="frozen"/>
      <selection pane="topRight"/>
      <selection pane="bottomLeft"/>
      <selection pane="bottomRight"/>
    </sheetView>
  </sheetViews>
  <sheetFormatPr defaultColWidth="9" defaultRowHeight="22"/>
  <cols>
    <col min="1" max="1" width="2.6328125" style="66" customWidth="1"/>
    <col min="2" max="5" width="3.90625" style="66" customWidth="1"/>
    <col min="6" max="6" width="80.36328125" style="66" customWidth="1"/>
    <col min="7" max="16" width="18.08984375" style="66" customWidth="1"/>
    <col min="17" max="17" width="4.36328125" style="66" customWidth="1"/>
    <col min="18" max="21" width="9" style="66" hidden="1" customWidth="1"/>
    <col min="22" max="22" width="9" style="66"/>
    <col min="23" max="24" width="18.08984375" style="66" bestFit="1" customWidth="1"/>
    <col min="25" max="16384" width="9" style="66"/>
  </cols>
  <sheetData>
    <row r="1" spans="2:16" s="63" customFormat="1" ht="23.25" customHeight="1">
      <c r="B1" s="64" t="s">
        <v>114</v>
      </c>
      <c r="C1" s="64"/>
      <c r="D1" s="64"/>
      <c r="E1" s="64"/>
      <c r="F1" s="64"/>
      <c r="G1" s="64"/>
      <c r="H1" s="64"/>
      <c r="I1" s="104"/>
      <c r="J1" s="104"/>
      <c r="K1" s="104"/>
      <c r="L1" s="104"/>
      <c r="M1" s="104"/>
      <c r="N1" s="104"/>
      <c r="O1" s="104"/>
      <c r="P1" s="65"/>
    </row>
    <row r="2" spans="2:16" ht="30.75" customHeight="1" thickBot="1">
      <c r="B2" s="75" t="s">
        <v>110</v>
      </c>
      <c r="C2" s="75"/>
      <c r="D2" s="70"/>
      <c r="E2" s="70"/>
      <c r="F2" s="70"/>
      <c r="G2" s="148" t="str">
        <f>_EPRCS_VU_de41a524_66f7_4f78_a1f5_f473057f95a2</f>
        <v>Q3</v>
      </c>
      <c r="H2" s="70"/>
      <c r="I2" s="70"/>
      <c r="J2" s="70"/>
      <c r="K2" s="70"/>
      <c r="L2" s="70"/>
      <c r="M2" s="70"/>
      <c r="N2" s="70"/>
      <c r="O2" s="70"/>
      <c r="P2" s="70" t="s">
        <v>179</v>
      </c>
    </row>
    <row r="3" spans="2:16" ht="24.75" customHeight="1">
      <c r="B3" s="474"/>
      <c r="C3" s="475"/>
      <c r="D3" s="476"/>
      <c r="E3" s="476"/>
      <c r="F3" s="476"/>
      <c r="G3" s="416"/>
      <c r="H3" s="417"/>
      <c r="I3" s="418">
        <v>45413</v>
      </c>
      <c r="J3" s="417"/>
      <c r="K3" s="419"/>
      <c r="L3" s="74"/>
      <c r="M3" s="67"/>
      <c r="N3" s="72">
        <v>45047</v>
      </c>
      <c r="O3" s="67"/>
      <c r="P3" s="68"/>
    </row>
    <row r="4" spans="2:16" ht="24.75" customHeight="1" thickBot="1">
      <c r="B4" s="477"/>
      <c r="C4" s="478"/>
      <c r="D4" s="478"/>
      <c r="E4" s="478"/>
      <c r="F4" s="478"/>
      <c r="G4" s="420" t="s">
        <v>57</v>
      </c>
      <c r="H4" s="421" t="s">
        <v>58</v>
      </c>
      <c r="I4" s="422" t="s">
        <v>59</v>
      </c>
      <c r="J4" s="421" t="s">
        <v>60</v>
      </c>
      <c r="K4" s="423" t="s">
        <v>61</v>
      </c>
      <c r="L4" s="247" t="s">
        <v>57</v>
      </c>
      <c r="M4" s="69" t="s">
        <v>58</v>
      </c>
      <c r="N4" s="270" t="s">
        <v>59</v>
      </c>
      <c r="O4" s="69" t="s">
        <v>60</v>
      </c>
      <c r="P4" s="73" t="s">
        <v>61</v>
      </c>
    </row>
    <row r="5" spans="2:16" ht="26.25" customHeight="1">
      <c r="B5" s="506"/>
      <c r="C5" s="507"/>
      <c r="D5" s="487" t="s">
        <v>249</v>
      </c>
      <c r="E5" s="480"/>
      <c r="F5" s="490"/>
      <c r="G5" s="429">
        <v>12742</v>
      </c>
      <c r="H5" s="430">
        <v>11110</v>
      </c>
      <c r="I5" s="431">
        <v>11726</v>
      </c>
      <c r="J5" s="432"/>
      <c r="K5" s="434">
        <v>35578</v>
      </c>
      <c r="L5" s="249">
        <v>9275</v>
      </c>
      <c r="M5" s="76">
        <v>8034</v>
      </c>
      <c r="N5" s="240">
        <v>8800</v>
      </c>
      <c r="O5" s="77">
        <v>10203</v>
      </c>
      <c r="P5" s="115">
        <v>36314</v>
      </c>
    </row>
    <row r="6" spans="2:16" ht="26.25" customHeight="1">
      <c r="B6" s="506"/>
      <c r="C6" s="507"/>
      <c r="D6" s="489"/>
      <c r="E6" s="482"/>
      <c r="F6" s="491"/>
      <c r="G6" s="424">
        <v>0.374</v>
      </c>
      <c r="H6" s="425">
        <v>0.38300000000000001</v>
      </c>
      <c r="I6" s="426">
        <v>0.33200000000000002</v>
      </c>
      <c r="J6" s="427"/>
      <c r="K6" s="428">
        <v>0.36299999999999999</v>
      </c>
      <c r="L6" s="248">
        <v>0.19700000000000001</v>
      </c>
      <c r="M6" s="81">
        <v>0.219</v>
      </c>
      <c r="N6" s="239">
        <v>0.28699999999999998</v>
      </c>
      <c r="O6" s="82">
        <v>0.35</v>
      </c>
      <c r="P6" s="83">
        <v>0.26400000000000001</v>
      </c>
    </row>
    <row r="7" spans="2:16" ht="26.25" customHeight="1">
      <c r="B7" s="506"/>
      <c r="C7" s="507"/>
      <c r="D7" s="487" t="s">
        <v>250</v>
      </c>
      <c r="E7" s="480"/>
      <c r="F7" s="490"/>
      <c r="G7" s="429">
        <v>26991</v>
      </c>
      <c r="H7" s="430">
        <v>27269</v>
      </c>
      <c r="I7" s="431">
        <v>27527</v>
      </c>
      <c r="J7" s="432"/>
      <c r="K7" s="434">
        <v>81788</v>
      </c>
      <c r="L7" s="249">
        <v>26222.471505000001</v>
      </c>
      <c r="M7" s="76">
        <v>26331</v>
      </c>
      <c r="N7" s="240">
        <v>26435</v>
      </c>
      <c r="O7" s="77">
        <v>26671</v>
      </c>
      <c r="P7" s="115">
        <v>105660</v>
      </c>
    </row>
    <row r="8" spans="2:16" ht="26.25" customHeight="1">
      <c r="B8" s="506"/>
      <c r="C8" s="507"/>
      <c r="D8" s="489"/>
      <c r="E8" s="482"/>
      <c r="F8" s="491"/>
      <c r="G8" s="424">
        <v>2.9000000000000001E-2</v>
      </c>
      <c r="H8" s="425">
        <v>3.5999999999999997E-2</v>
      </c>
      <c r="I8" s="426">
        <v>4.1000000000000002E-2</v>
      </c>
      <c r="J8" s="427"/>
      <c r="K8" s="428">
        <v>3.5000000000000003E-2</v>
      </c>
      <c r="L8" s="248">
        <v>1.4E-2</v>
      </c>
      <c r="M8" s="81">
        <v>1.2999999999999999E-2</v>
      </c>
      <c r="N8" s="239">
        <v>1.6E-2</v>
      </c>
      <c r="O8" s="82">
        <v>2.5000000000000001E-2</v>
      </c>
      <c r="P8" s="83">
        <v>1.7000000000000001E-2</v>
      </c>
    </row>
    <row r="9" spans="2:16" ht="26.25" customHeight="1">
      <c r="B9" s="506"/>
      <c r="C9" s="487" t="s">
        <v>253</v>
      </c>
      <c r="D9" s="493"/>
      <c r="E9" s="493"/>
      <c r="F9" s="494"/>
      <c r="G9" s="448">
        <v>39733</v>
      </c>
      <c r="H9" s="511">
        <v>38379</v>
      </c>
      <c r="I9" s="431">
        <v>39253</v>
      </c>
      <c r="J9" s="435"/>
      <c r="K9" s="434">
        <v>117366</v>
      </c>
      <c r="L9" s="250">
        <v>35497</v>
      </c>
      <c r="M9" s="79">
        <v>34366</v>
      </c>
      <c r="N9" s="238">
        <v>35236</v>
      </c>
      <c r="O9" s="80">
        <v>36874</v>
      </c>
      <c r="P9" s="226">
        <v>141975</v>
      </c>
    </row>
    <row r="10" spans="2:16" ht="26.25" customHeight="1">
      <c r="B10" s="506"/>
      <c r="C10" s="495"/>
      <c r="D10" s="496"/>
      <c r="E10" s="496"/>
      <c r="F10" s="497"/>
      <c r="G10" s="424" t="s">
        <v>269</v>
      </c>
      <c r="H10" s="425">
        <v>0.11700000000000001</v>
      </c>
      <c r="I10" s="426">
        <v>0.114</v>
      </c>
      <c r="J10" s="427"/>
      <c r="K10" s="428" t="s">
        <v>270</v>
      </c>
      <c r="L10" s="248" t="s">
        <v>211</v>
      </c>
      <c r="M10" s="81" t="s">
        <v>212</v>
      </c>
      <c r="N10" s="239" t="s">
        <v>213</v>
      </c>
      <c r="O10" s="82" t="s">
        <v>198</v>
      </c>
      <c r="P10" s="83" t="s">
        <v>214</v>
      </c>
    </row>
    <row r="11" spans="2:16" ht="26.25" customHeight="1">
      <c r="B11" s="506"/>
      <c r="C11" s="488" t="s">
        <v>251</v>
      </c>
      <c r="D11" s="484"/>
      <c r="E11" s="484"/>
      <c r="F11" s="492"/>
      <c r="G11" s="429">
        <v>8436</v>
      </c>
      <c r="H11" s="430">
        <v>11839</v>
      </c>
      <c r="I11" s="431">
        <v>11022</v>
      </c>
      <c r="J11" s="432" t="s">
        <v>265</v>
      </c>
      <c r="K11" s="434">
        <v>31298</v>
      </c>
      <c r="L11" s="249">
        <v>6883</v>
      </c>
      <c r="M11" s="76">
        <v>12580</v>
      </c>
      <c r="N11" s="240">
        <v>11475</v>
      </c>
      <c r="O11" s="77">
        <v>16936</v>
      </c>
      <c r="P11" s="115">
        <v>47876</v>
      </c>
    </row>
    <row r="12" spans="2:16" ht="26.25" customHeight="1">
      <c r="B12" s="506"/>
      <c r="C12" s="489"/>
      <c r="D12" s="482"/>
      <c r="E12" s="482"/>
      <c r="F12" s="491"/>
      <c r="G12" s="424" t="s">
        <v>271</v>
      </c>
      <c r="H12" s="425" t="s">
        <v>272</v>
      </c>
      <c r="I12" s="426" t="s">
        <v>273</v>
      </c>
      <c r="J12" s="427" t="s">
        <v>265</v>
      </c>
      <c r="K12" s="428" t="s">
        <v>274</v>
      </c>
      <c r="L12" s="248" t="s">
        <v>207</v>
      </c>
      <c r="M12" s="81" t="s">
        <v>208</v>
      </c>
      <c r="N12" s="239" t="s">
        <v>209</v>
      </c>
      <c r="O12" s="82" t="s">
        <v>197</v>
      </c>
      <c r="P12" s="83" t="s">
        <v>210</v>
      </c>
    </row>
    <row r="13" spans="2:16" ht="26.25" customHeight="1">
      <c r="B13" s="479" t="s">
        <v>121</v>
      </c>
      <c r="C13" s="480"/>
      <c r="D13" s="480"/>
      <c r="E13" s="480"/>
      <c r="F13" s="490"/>
      <c r="G13" s="429">
        <v>48170</v>
      </c>
      <c r="H13" s="438">
        <v>50218</v>
      </c>
      <c r="I13" s="440">
        <v>50276</v>
      </c>
      <c r="J13" s="438" t="s">
        <v>265</v>
      </c>
      <c r="K13" s="434">
        <v>148664</v>
      </c>
      <c r="L13" s="249">
        <v>42381</v>
      </c>
      <c r="M13" s="80">
        <v>46947</v>
      </c>
      <c r="N13" s="271">
        <v>46711</v>
      </c>
      <c r="O13" s="80">
        <v>53811</v>
      </c>
      <c r="P13" s="78">
        <v>189851</v>
      </c>
    </row>
    <row r="14" spans="2:16" ht="26.25" customHeight="1">
      <c r="B14" s="481"/>
      <c r="C14" s="482"/>
      <c r="D14" s="482"/>
      <c r="E14" s="482"/>
      <c r="F14" s="491"/>
      <c r="G14" s="441" t="s">
        <v>275</v>
      </c>
      <c r="H14" s="427" t="s">
        <v>214</v>
      </c>
      <c r="I14" s="442" t="s">
        <v>276</v>
      </c>
      <c r="J14" s="427" t="s">
        <v>265</v>
      </c>
      <c r="K14" s="428" t="s">
        <v>277</v>
      </c>
      <c r="L14" s="251" t="s">
        <v>215</v>
      </c>
      <c r="M14" s="82" t="s">
        <v>216</v>
      </c>
      <c r="N14" s="272" t="s">
        <v>217</v>
      </c>
      <c r="O14" s="82" t="s">
        <v>218</v>
      </c>
      <c r="P14" s="83" t="s">
        <v>219</v>
      </c>
    </row>
    <row r="15" spans="2:16" ht="26.25" customHeight="1">
      <c r="B15" s="479" t="s">
        <v>106</v>
      </c>
      <c r="C15" s="480"/>
      <c r="D15" s="480"/>
      <c r="E15" s="480"/>
      <c r="F15" s="480"/>
      <c r="G15" s="429">
        <v>3819</v>
      </c>
      <c r="H15" s="430">
        <v>4226</v>
      </c>
      <c r="I15" s="436">
        <v>3748</v>
      </c>
      <c r="J15" s="432" t="s">
        <v>265</v>
      </c>
      <c r="K15" s="434">
        <v>11795</v>
      </c>
      <c r="L15" s="249">
        <v>3179</v>
      </c>
      <c r="M15" s="76">
        <v>4278</v>
      </c>
      <c r="N15" s="237">
        <v>3816</v>
      </c>
      <c r="O15" s="77">
        <v>4965</v>
      </c>
      <c r="P15" s="78">
        <v>16240</v>
      </c>
    </row>
    <row r="16" spans="2:16" ht="26.25" customHeight="1">
      <c r="B16" s="481"/>
      <c r="C16" s="482"/>
      <c r="D16" s="482"/>
      <c r="E16" s="482"/>
      <c r="F16" s="482"/>
      <c r="G16" s="424" t="s">
        <v>221</v>
      </c>
      <c r="H16" s="425" t="s">
        <v>278</v>
      </c>
      <c r="I16" s="439" t="s">
        <v>279</v>
      </c>
      <c r="J16" s="427" t="s">
        <v>265</v>
      </c>
      <c r="K16" s="428" t="s">
        <v>280</v>
      </c>
      <c r="L16" s="248" t="s">
        <v>220</v>
      </c>
      <c r="M16" s="81" t="s">
        <v>221</v>
      </c>
      <c r="N16" s="236" t="s">
        <v>222</v>
      </c>
      <c r="O16" s="82" t="s">
        <v>182</v>
      </c>
      <c r="P16" s="83" t="s">
        <v>223</v>
      </c>
    </row>
    <row r="17" spans="2:16" ht="26.25" customHeight="1">
      <c r="B17" s="483" t="s">
        <v>117</v>
      </c>
      <c r="C17" s="484"/>
      <c r="D17" s="484"/>
      <c r="E17" s="484"/>
      <c r="F17" s="484"/>
      <c r="G17" s="429">
        <v>5382</v>
      </c>
      <c r="H17" s="430">
        <v>5602</v>
      </c>
      <c r="I17" s="436">
        <v>5438</v>
      </c>
      <c r="J17" s="432" t="s">
        <v>265</v>
      </c>
      <c r="K17" s="434">
        <v>16423</v>
      </c>
      <c r="L17" s="249">
        <v>5457</v>
      </c>
      <c r="M17" s="76">
        <v>5552</v>
      </c>
      <c r="N17" s="237">
        <v>4901</v>
      </c>
      <c r="O17" s="77">
        <v>4910</v>
      </c>
      <c r="P17" s="78">
        <v>20822</v>
      </c>
    </row>
    <row r="18" spans="2:16" ht="26.25" customHeight="1">
      <c r="B18" s="481"/>
      <c r="C18" s="482"/>
      <c r="D18" s="482"/>
      <c r="E18" s="482"/>
      <c r="F18" s="482"/>
      <c r="G18" s="424" t="s">
        <v>281</v>
      </c>
      <c r="H18" s="425" t="s">
        <v>282</v>
      </c>
      <c r="I18" s="439" t="s">
        <v>283</v>
      </c>
      <c r="J18" s="427" t="s">
        <v>265</v>
      </c>
      <c r="K18" s="428" t="s">
        <v>284</v>
      </c>
      <c r="L18" s="248" t="s">
        <v>224</v>
      </c>
      <c r="M18" s="81" t="s">
        <v>225</v>
      </c>
      <c r="N18" s="236" t="s">
        <v>226</v>
      </c>
      <c r="O18" s="82" t="s">
        <v>195</v>
      </c>
      <c r="P18" s="83" t="s">
        <v>227</v>
      </c>
    </row>
    <row r="19" spans="2:16" ht="26.25" customHeight="1">
      <c r="B19" s="483" t="s">
        <v>109</v>
      </c>
      <c r="C19" s="484"/>
      <c r="D19" s="484"/>
      <c r="E19" s="484"/>
      <c r="F19" s="484"/>
      <c r="G19" s="429">
        <v>57372</v>
      </c>
      <c r="H19" s="430">
        <v>60047</v>
      </c>
      <c r="I19" s="436">
        <v>59464</v>
      </c>
      <c r="J19" s="432" t="s">
        <v>265</v>
      </c>
      <c r="K19" s="434">
        <v>176883</v>
      </c>
      <c r="L19" s="249">
        <v>51018</v>
      </c>
      <c r="M19" s="76">
        <v>56777</v>
      </c>
      <c r="N19" s="237">
        <v>55430</v>
      </c>
      <c r="O19" s="77">
        <v>63688</v>
      </c>
      <c r="P19" s="115">
        <v>226914</v>
      </c>
    </row>
    <row r="20" spans="2:16" ht="26.25" customHeight="1" thickBot="1">
      <c r="B20" s="485"/>
      <c r="C20" s="486"/>
      <c r="D20" s="486"/>
      <c r="E20" s="486"/>
      <c r="F20" s="486"/>
      <c r="G20" s="443" t="s">
        <v>285</v>
      </c>
      <c r="H20" s="444" t="s">
        <v>286</v>
      </c>
      <c r="I20" s="445" t="s">
        <v>213</v>
      </c>
      <c r="J20" s="446" t="s">
        <v>265</v>
      </c>
      <c r="K20" s="447" t="s">
        <v>222</v>
      </c>
      <c r="L20" s="252" t="s">
        <v>228</v>
      </c>
      <c r="M20" s="85">
        <v>9.8000000000000004E-2</v>
      </c>
      <c r="N20" s="241" t="s">
        <v>194</v>
      </c>
      <c r="O20" s="86" t="s">
        <v>192</v>
      </c>
      <c r="P20" s="87" t="s">
        <v>229</v>
      </c>
    </row>
    <row r="21" spans="2:16" ht="66.5" customHeight="1">
      <c r="B21" s="508" t="s">
        <v>263</v>
      </c>
      <c r="C21" s="508"/>
      <c r="D21" s="508"/>
      <c r="E21" s="508"/>
      <c r="F21" s="508"/>
      <c r="G21" s="508"/>
      <c r="H21" s="508"/>
      <c r="I21" s="508"/>
      <c r="J21" s="508"/>
      <c r="K21" s="508"/>
      <c r="L21" s="508"/>
      <c r="M21" s="508"/>
      <c r="N21" s="508"/>
      <c r="O21" s="508"/>
      <c r="P21" s="508"/>
    </row>
    <row r="22" spans="2:16" ht="36" customHeight="1" thickBot="1">
      <c r="B22" s="75" t="s">
        <v>111</v>
      </c>
      <c r="C22" s="75"/>
    </row>
    <row r="23" spans="2:16" ht="26.25" customHeight="1">
      <c r="B23" s="474"/>
      <c r="C23" s="475"/>
      <c r="D23" s="476"/>
      <c r="E23" s="476"/>
      <c r="F23" s="476"/>
      <c r="G23" s="416"/>
      <c r="H23" s="417"/>
      <c r="I23" s="418">
        <v>45413</v>
      </c>
      <c r="J23" s="417"/>
      <c r="K23" s="419"/>
      <c r="L23" s="105"/>
      <c r="M23" s="67"/>
      <c r="N23" s="72">
        <v>45047</v>
      </c>
      <c r="O23" s="67"/>
      <c r="P23" s="68"/>
    </row>
    <row r="24" spans="2:16" ht="26.25" customHeight="1" thickBot="1">
      <c r="B24" s="477"/>
      <c r="C24" s="478"/>
      <c r="D24" s="478"/>
      <c r="E24" s="478"/>
      <c r="F24" s="478"/>
      <c r="G24" s="420" t="s">
        <v>57</v>
      </c>
      <c r="H24" s="421" t="s">
        <v>58</v>
      </c>
      <c r="I24" s="422" t="s">
        <v>59</v>
      </c>
      <c r="J24" s="421" t="s">
        <v>60</v>
      </c>
      <c r="K24" s="423" t="s">
        <v>61</v>
      </c>
      <c r="L24" s="108" t="s">
        <v>57</v>
      </c>
      <c r="M24" s="69" t="s">
        <v>58</v>
      </c>
      <c r="N24" s="270" t="s">
        <v>59</v>
      </c>
      <c r="O24" s="69" t="s">
        <v>60</v>
      </c>
      <c r="P24" s="73" t="s">
        <v>61</v>
      </c>
    </row>
    <row r="25" spans="2:16" s="71" customFormat="1" ht="26.25" customHeight="1">
      <c r="B25" s="479" t="s">
        <v>121</v>
      </c>
      <c r="C25" s="480"/>
      <c r="D25" s="480"/>
      <c r="E25" s="480"/>
      <c r="F25" s="480"/>
      <c r="G25" s="429">
        <v>18574</v>
      </c>
      <c r="H25" s="432">
        <v>19293</v>
      </c>
      <c r="I25" s="440">
        <v>19685</v>
      </c>
      <c r="J25" s="432" t="s">
        <v>265</v>
      </c>
      <c r="K25" s="433">
        <v>57553</v>
      </c>
      <c r="L25" s="70">
        <v>16259</v>
      </c>
      <c r="M25" s="77">
        <v>18255</v>
      </c>
      <c r="N25" s="271">
        <v>17957</v>
      </c>
      <c r="O25" s="77">
        <v>21408</v>
      </c>
      <c r="P25" s="78">
        <v>73881</v>
      </c>
    </row>
    <row r="26" spans="2:16" s="71" customFormat="1" ht="26.25" customHeight="1">
      <c r="B26" s="481"/>
      <c r="C26" s="482"/>
      <c r="D26" s="482"/>
      <c r="E26" s="482"/>
      <c r="F26" s="482"/>
      <c r="G26" s="424" t="s">
        <v>287</v>
      </c>
      <c r="H26" s="427" t="s">
        <v>229</v>
      </c>
      <c r="I26" s="442" t="s">
        <v>288</v>
      </c>
      <c r="J26" s="427" t="s">
        <v>265</v>
      </c>
      <c r="K26" s="428" t="s">
        <v>289</v>
      </c>
      <c r="L26" s="109" t="s">
        <v>227</v>
      </c>
      <c r="M26" s="82" t="s">
        <v>230</v>
      </c>
      <c r="N26" s="272" t="s">
        <v>183</v>
      </c>
      <c r="O26" s="82" t="s">
        <v>225</v>
      </c>
      <c r="P26" s="83" t="s">
        <v>196</v>
      </c>
    </row>
    <row r="27" spans="2:16" s="71" customFormat="1" ht="26.25" customHeight="1">
      <c r="B27" s="502" t="s">
        <v>106</v>
      </c>
      <c r="C27" s="503"/>
      <c r="D27" s="503"/>
      <c r="E27" s="503"/>
      <c r="F27" s="503"/>
      <c r="G27" s="448">
        <v>160</v>
      </c>
      <c r="H27" s="438">
        <v>116</v>
      </c>
      <c r="I27" s="449">
        <v>158</v>
      </c>
      <c r="J27" s="438" t="s">
        <v>265</v>
      </c>
      <c r="K27" s="433">
        <v>435</v>
      </c>
      <c r="L27" s="255">
        <v>132</v>
      </c>
      <c r="M27" s="80">
        <v>166</v>
      </c>
      <c r="N27" s="238">
        <v>132</v>
      </c>
      <c r="O27" s="80">
        <v>193</v>
      </c>
      <c r="P27" s="88">
        <v>625</v>
      </c>
    </row>
    <row r="28" spans="2:16" s="71" customFormat="1" ht="26.25" customHeight="1">
      <c r="B28" s="504"/>
      <c r="C28" s="505"/>
      <c r="D28" s="505"/>
      <c r="E28" s="505"/>
      <c r="F28" s="505"/>
      <c r="G28" s="441" t="s">
        <v>290</v>
      </c>
      <c r="H28" s="427" t="s">
        <v>291</v>
      </c>
      <c r="I28" s="426" t="s">
        <v>292</v>
      </c>
      <c r="J28" s="427" t="s">
        <v>265</v>
      </c>
      <c r="K28" s="450" t="s">
        <v>293</v>
      </c>
      <c r="L28" s="256" t="s">
        <v>231</v>
      </c>
      <c r="M28" s="82" t="s">
        <v>232</v>
      </c>
      <c r="N28" s="239" t="s">
        <v>233</v>
      </c>
      <c r="O28" s="82" t="s">
        <v>234</v>
      </c>
      <c r="P28" s="89" t="s">
        <v>235</v>
      </c>
    </row>
    <row r="29" spans="2:16" s="71" customFormat="1" ht="26.25" customHeight="1">
      <c r="B29" s="502" t="s">
        <v>107</v>
      </c>
      <c r="C29" s="503"/>
      <c r="D29" s="503"/>
      <c r="E29" s="503"/>
      <c r="F29" s="503"/>
      <c r="G29" s="448">
        <v>923</v>
      </c>
      <c r="H29" s="438">
        <v>1523</v>
      </c>
      <c r="I29" s="449">
        <v>837</v>
      </c>
      <c r="J29" s="438" t="s">
        <v>265</v>
      </c>
      <c r="K29" s="433">
        <v>3284</v>
      </c>
      <c r="L29" s="255">
        <v>1108</v>
      </c>
      <c r="M29" s="80">
        <v>1244</v>
      </c>
      <c r="N29" s="238">
        <v>954</v>
      </c>
      <c r="O29" s="80">
        <v>1450</v>
      </c>
      <c r="P29" s="88">
        <v>4757</v>
      </c>
    </row>
    <row r="30" spans="2:16" s="71" customFormat="1" ht="26.25" customHeight="1">
      <c r="B30" s="504"/>
      <c r="C30" s="505"/>
      <c r="D30" s="505"/>
      <c r="E30" s="505"/>
      <c r="F30" s="505"/>
      <c r="G30" s="441" t="s">
        <v>294</v>
      </c>
      <c r="H30" s="427" t="s">
        <v>271</v>
      </c>
      <c r="I30" s="426" t="s">
        <v>295</v>
      </c>
      <c r="J30" s="427" t="s">
        <v>265</v>
      </c>
      <c r="K30" s="450" t="s">
        <v>296</v>
      </c>
      <c r="L30" s="256" t="s">
        <v>232</v>
      </c>
      <c r="M30" s="82" t="s">
        <v>236</v>
      </c>
      <c r="N30" s="239" t="s">
        <v>237</v>
      </c>
      <c r="O30" s="82" t="s">
        <v>238</v>
      </c>
      <c r="P30" s="89" t="s">
        <v>239</v>
      </c>
    </row>
    <row r="31" spans="2:16" ht="26.25" customHeight="1">
      <c r="B31" s="483" t="s">
        <v>116</v>
      </c>
      <c r="C31" s="484"/>
      <c r="D31" s="484"/>
      <c r="E31" s="484"/>
      <c r="F31" s="484"/>
      <c r="G31" s="451">
        <v>-1190</v>
      </c>
      <c r="H31" s="452">
        <v>-1080</v>
      </c>
      <c r="I31" s="453">
        <v>-1296</v>
      </c>
      <c r="J31" s="452" t="s">
        <v>265</v>
      </c>
      <c r="K31" s="454">
        <v>-3566</v>
      </c>
      <c r="L31" s="257">
        <v>-1355</v>
      </c>
      <c r="M31" s="97">
        <v>-1105</v>
      </c>
      <c r="N31" s="242">
        <v>-1141</v>
      </c>
      <c r="O31" s="97">
        <v>-1266</v>
      </c>
      <c r="P31" s="98">
        <v>-4868</v>
      </c>
    </row>
    <row r="32" spans="2:16" ht="26.25" customHeight="1">
      <c r="B32" s="481"/>
      <c r="C32" s="482"/>
      <c r="D32" s="482"/>
      <c r="E32" s="482"/>
      <c r="F32" s="482"/>
      <c r="G32" s="455" t="s">
        <v>297</v>
      </c>
      <c r="H32" s="437" t="s">
        <v>298</v>
      </c>
      <c r="I32" s="456" t="s">
        <v>299</v>
      </c>
      <c r="J32" s="437" t="s">
        <v>265</v>
      </c>
      <c r="K32" s="457" t="s">
        <v>300</v>
      </c>
      <c r="L32" s="258" t="s">
        <v>240</v>
      </c>
      <c r="M32" s="84" t="s">
        <v>241</v>
      </c>
      <c r="N32" s="243" t="s">
        <v>242</v>
      </c>
      <c r="O32" s="84" t="s">
        <v>243</v>
      </c>
      <c r="P32" s="90" t="s">
        <v>244</v>
      </c>
    </row>
    <row r="33" spans="1:16" ht="26.25" customHeight="1">
      <c r="B33" s="483" t="s">
        <v>108</v>
      </c>
      <c r="C33" s="484"/>
      <c r="D33" s="484"/>
      <c r="E33" s="484"/>
      <c r="F33" s="484"/>
      <c r="G33" s="448">
        <v>18468</v>
      </c>
      <c r="H33" s="438">
        <v>19853</v>
      </c>
      <c r="I33" s="449">
        <v>19384</v>
      </c>
      <c r="J33" s="438" t="s">
        <v>265</v>
      </c>
      <c r="K33" s="458">
        <v>57706</v>
      </c>
      <c r="L33" s="255">
        <v>16145</v>
      </c>
      <c r="M33" s="80">
        <v>18561</v>
      </c>
      <c r="N33" s="238">
        <v>17903</v>
      </c>
      <c r="O33" s="80">
        <v>21785</v>
      </c>
      <c r="P33" s="88">
        <v>74396</v>
      </c>
    </row>
    <row r="34" spans="1:16" s="71" customFormat="1" ht="26.25" customHeight="1" thickBot="1">
      <c r="B34" s="485"/>
      <c r="C34" s="486"/>
      <c r="D34" s="486"/>
      <c r="E34" s="486"/>
      <c r="F34" s="486"/>
      <c r="G34" s="459" t="s">
        <v>301</v>
      </c>
      <c r="H34" s="446" t="s">
        <v>214</v>
      </c>
      <c r="I34" s="460" t="s">
        <v>245</v>
      </c>
      <c r="J34" s="446" t="s">
        <v>265</v>
      </c>
      <c r="K34" s="461" t="s">
        <v>289</v>
      </c>
      <c r="L34" s="259" t="s">
        <v>193</v>
      </c>
      <c r="M34" s="86" t="s">
        <v>245</v>
      </c>
      <c r="N34" s="244" t="s">
        <v>246</v>
      </c>
      <c r="O34" s="86" t="s">
        <v>247</v>
      </c>
      <c r="P34" s="91" t="s">
        <v>248</v>
      </c>
    </row>
    <row r="35" spans="1:16" ht="50.25" customHeight="1" thickBot="1">
      <c r="A35" s="92"/>
      <c r="B35" s="93" t="s">
        <v>113</v>
      </c>
      <c r="C35" s="93"/>
      <c r="D35" s="92"/>
      <c r="E35" s="92"/>
      <c r="F35" s="92"/>
    </row>
    <row r="36" spans="1:16" ht="28.5" customHeight="1">
      <c r="A36" s="92"/>
      <c r="B36" s="498"/>
      <c r="C36" s="499"/>
      <c r="D36" s="499"/>
      <c r="E36" s="499"/>
      <c r="F36" s="499"/>
      <c r="G36" s="416"/>
      <c r="H36" s="462"/>
      <c r="I36" s="418">
        <v>45413</v>
      </c>
      <c r="J36" s="462"/>
      <c r="K36" s="419"/>
      <c r="L36" s="74"/>
      <c r="M36" s="105"/>
      <c r="N36" s="72">
        <v>45047</v>
      </c>
      <c r="O36" s="105"/>
      <c r="P36" s="68"/>
    </row>
    <row r="37" spans="1:16" ht="28.5" customHeight="1" thickBot="1">
      <c r="A37" s="92"/>
      <c r="B37" s="500"/>
      <c r="C37" s="501"/>
      <c r="D37" s="501"/>
      <c r="E37" s="501"/>
      <c r="F37" s="501"/>
      <c r="G37" s="420" t="s">
        <v>57</v>
      </c>
      <c r="H37" s="421" t="s">
        <v>58</v>
      </c>
      <c r="I37" s="422" t="s">
        <v>59</v>
      </c>
      <c r="J37" s="421" t="s">
        <v>60</v>
      </c>
      <c r="K37" s="423" t="s">
        <v>61</v>
      </c>
      <c r="L37" s="247" t="s">
        <v>57</v>
      </c>
      <c r="M37" s="69" t="s">
        <v>58</v>
      </c>
      <c r="N37" s="270" t="s">
        <v>59</v>
      </c>
      <c r="O37" s="69" t="s">
        <v>60</v>
      </c>
      <c r="P37" s="73" t="s">
        <v>61</v>
      </c>
    </row>
    <row r="38" spans="1:16" ht="33.75" customHeight="1">
      <c r="A38" s="92"/>
      <c r="B38" s="96" t="s">
        <v>112</v>
      </c>
      <c r="C38" s="224"/>
      <c r="D38" s="94"/>
      <c r="E38" s="94"/>
      <c r="F38" s="111"/>
      <c r="G38" s="463">
        <v>20850</v>
      </c>
      <c r="H38" s="464">
        <v>22114</v>
      </c>
      <c r="I38" s="465">
        <v>22046</v>
      </c>
      <c r="J38" s="464" t="s">
        <v>265</v>
      </c>
      <c r="K38" s="466">
        <v>65011</v>
      </c>
      <c r="L38" s="253">
        <v>18270</v>
      </c>
      <c r="M38" s="95">
        <v>20131</v>
      </c>
      <c r="N38" s="245">
        <v>20382</v>
      </c>
      <c r="O38" s="95">
        <v>23255</v>
      </c>
      <c r="P38" s="113">
        <v>82040</v>
      </c>
    </row>
    <row r="39" spans="1:16" ht="33.75" customHeight="1">
      <c r="A39" s="92"/>
      <c r="B39" s="96" t="s">
        <v>83</v>
      </c>
      <c r="C39" s="224"/>
      <c r="D39" s="94"/>
      <c r="E39" s="94"/>
      <c r="F39" s="111"/>
      <c r="G39" s="463">
        <v>3204</v>
      </c>
      <c r="H39" s="464">
        <v>3695</v>
      </c>
      <c r="I39" s="465">
        <v>3170</v>
      </c>
      <c r="J39" s="464" t="s">
        <v>265</v>
      </c>
      <c r="K39" s="466">
        <v>10070</v>
      </c>
      <c r="L39" s="253">
        <v>2594</v>
      </c>
      <c r="M39" s="95">
        <v>3587</v>
      </c>
      <c r="N39" s="245">
        <v>3227</v>
      </c>
      <c r="O39" s="95">
        <v>4346</v>
      </c>
      <c r="P39" s="113">
        <v>13756</v>
      </c>
    </row>
    <row r="40" spans="1:16" ht="33.75" customHeight="1">
      <c r="A40" s="92"/>
      <c r="B40" s="96" t="s">
        <v>164</v>
      </c>
      <c r="C40" s="224"/>
      <c r="D40" s="94"/>
      <c r="E40" s="94"/>
      <c r="F40" s="111"/>
      <c r="G40" s="463">
        <v>7857</v>
      </c>
      <c r="H40" s="464">
        <v>7975</v>
      </c>
      <c r="I40" s="465">
        <v>8207</v>
      </c>
      <c r="J40" s="464" t="s">
        <v>265</v>
      </c>
      <c r="K40" s="466">
        <v>24041</v>
      </c>
      <c r="L40" s="253">
        <v>7965</v>
      </c>
      <c r="M40" s="95">
        <v>8342</v>
      </c>
      <c r="N40" s="245">
        <v>7937</v>
      </c>
      <c r="O40" s="95">
        <v>8843</v>
      </c>
      <c r="P40" s="113">
        <v>33089</v>
      </c>
    </row>
    <row r="41" spans="1:16" ht="33.75" customHeight="1">
      <c r="A41" s="92"/>
      <c r="B41" s="96" t="s">
        <v>161</v>
      </c>
      <c r="C41" s="224"/>
      <c r="D41" s="94"/>
      <c r="E41" s="94"/>
      <c r="F41" s="111"/>
      <c r="G41" s="463">
        <v>5226</v>
      </c>
      <c r="H41" s="464">
        <v>4658</v>
      </c>
      <c r="I41" s="465">
        <v>4817</v>
      </c>
      <c r="J41" s="464" t="s">
        <v>265</v>
      </c>
      <c r="K41" s="466">
        <v>14702</v>
      </c>
      <c r="L41" s="253">
        <v>4229</v>
      </c>
      <c r="M41" s="95">
        <v>4378</v>
      </c>
      <c r="N41" s="245">
        <v>4173</v>
      </c>
      <c r="O41" s="95">
        <v>3669</v>
      </c>
      <c r="P41" s="113">
        <v>16451</v>
      </c>
    </row>
    <row r="42" spans="1:16" ht="33.75" customHeight="1">
      <c r="A42" s="92"/>
      <c r="B42" s="96" t="s">
        <v>162</v>
      </c>
      <c r="C42" s="224"/>
      <c r="D42" s="94"/>
      <c r="E42" s="94"/>
      <c r="F42" s="111"/>
      <c r="G42" s="463">
        <v>128</v>
      </c>
      <c r="H42" s="464">
        <v>173</v>
      </c>
      <c r="I42" s="465">
        <v>84</v>
      </c>
      <c r="J42" s="464" t="s">
        <v>265</v>
      </c>
      <c r="K42" s="466">
        <v>386</v>
      </c>
      <c r="L42" s="253">
        <v>126</v>
      </c>
      <c r="M42" s="95">
        <v>102</v>
      </c>
      <c r="N42" s="245">
        <v>40</v>
      </c>
      <c r="O42" s="95">
        <v>162</v>
      </c>
      <c r="P42" s="113">
        <v>432</v>
      </c>
    </row>
    <row r="43" spans="1:16" ht="33.75" customHeight="1">
      <c r="A43" s="92"/>
      <c r="B43" s="96" t="s">
        <v>93</v>
      </c>
      <c r="C43" s="224"/>
      <c r="D43" s="94"/>
      <c r="E43" s="94"/>
      <c r="F43" s="111"/>
      <c r="G43" s="463">
        <v>606</v>
      </c>
      <c r="H43" s="464">
        <v>419</v>
      </c>
      <c r="I43" s="465">
        <v>717</v>
      </c>
      <c r="J43" s="464" t="s">
        <v>265</v>
      </c>
      <c r="K43" s="466">
        <v>1742</v>
      </c>
      <c r="L43" s="253">
        <v>692</v>
      </c>
      <c r="M43" s="95">
        <v>623</v>
      </c>
      <c r="N43" s="245">
        <v>803</v>
      </c>
      <c r="O43" s="95">
        <v>569</v>
      </c>
      <c r="P43" s="113">
        <v>2689</v>
      </c>
    </row>
    <row r="44" spans="1:16" ht="33.75" customHeight="1">
      <c r="A44" s="92"/>
      <c r="B44" s="96" t="s">
        <v>163</v>
      </c>
      <c r="C44" s="224"/>
      <c r="D44" s="94"/>
      <c r="E44" s="94"/>
      <c r="F44" s="111"/>
      <c r="G44" s="463">
        <v>1029</v>
      </c>
      <c r="H44" s="464">
        <v>1157</v>
      </c>
      <c r="I44" s="465">
        <v>1034</v>
      </c>
      <c r="J44" s="464" t="s">
        <v>265</v>
      </c>
      <c r="K44" s="466">
        <v>3222</v>
      </c>
      <c r="L44" s="253">
        <v>993</v>
      </c>
      <c r="M44" s="95">
        <v>1049</v>
      </c>
      <c r="N44" s="245">
        <v>961</v>
      </c>
      <c r="O44" s="95">
        <v>1054</v>
      </c>
      <c r="P44" s="113">
        <v>4059</v>
      </c>
    </row>
    <row r="45" spans="1:16" ht="33.75" customHeight="1" thickBot="1">
      <c r="A45" s="92"/>
      <c r="B45" s="99" t="s">
        <v>56</v>
      </c>
      <c r="C45" s="225"/>
      <c r="D45" s="100"/>
      <c r="E45" s="100"/>
      <c r="F45" s="112"/>
      <c r="G45" s="467">
        <v>38903</v>
      </c>
      <c r="H45" s="468">
        <v>40193</v>
      </c>
      <c r="I45" s="469">
        <v>40079</v>
      </c>
      <c r="J45" s="468" t="s">
        <v>265</v>
      </c>
      <c r="K45" s="470">
        <v>119176</v>
      </c>
      <c r="L45" s="254">
        <v>34873</v>
      </c>
      <c r="M45" s="101">
        <v>38216</v>
      </c>
      <c r="N45" s="246">
        <v>37526</v>
      </c>
      <c r="O45" s="101">
        <v>41902</v>
      </c>
      <c r="P45" s="114">
        <v>152518</v>
      </c>
    </row>
    <row r="46" spans="1:16">
      <c r="B46" s="61" t="s">
        <v>92</v>
      </c>
      <c r="C46" s="61"/>
    </row>
  </sheetData>
  <mergeCells count="19">
    <mergeCell ref="C9:F10"/>
    <mergeCell ref="B36:F37"/>
    <mergeCell ref="B27:F28"/>
    <mergeCell ref="B23:F24"/>
    <mergeCell ref="B33:F34"/>
    <mergeCell ref="B31:F32"/>
    <mergeCell ref="B29:F30"/>
    <mergeCell ref="B5:B12"/>
    <mergeCell ref="C5:C8"/>
    <mergeCell ref="B21:P21"/>
    <mergeCell ref="B3:F4"/>
    <mergeCell ref="B25:F26"/>
    <mergeCell ref="B19:F20"/>
    <mergeCell ref="B17:F18"/>
    <mergeCell ref="B15:F16"/>
    <mergeCell ref="B13:F14"/>
    <mergeCell ref="D5:F6"/>
    <mergeCell ref="D7:F8"/>
    <mergeCell ref="C11:F12"/>
  </mergeCells>
  <phoneticPr fontId="2"/>
  <printOptions horizontalCentered="1" verticalCentered="1"/>
  <pageMargins left="0.23622047244094491" right="0.19685039370078741" top="0.27559055118110237" bottom="0.31496062992125984" header="0.51181102362204722" footer="0.15748031496062992"/>
  <pageSetup paperSize="9" scale="43" orientation="landscape" r:id="rId1"/>
  <headerFooter alignWithMargins="0"/>
  <ignoredErrors>
    <ignoredError sqref="L10:P10 L12:P12 N20:P20 L34:P34 L32:P32 L30:P30 L28:P28 L26:P26 L20 L18:P18 L14:P14 L16:P16 B13:P13 B17:P17 B16:K16 B15:P15 B14:K14 B19:P19 B18:K18 B21:P25 B20:K20 M20 B27:P27 B26:K26 B29:P29 B28:K28 B31:P31 B30:K30 B33:P33 B32:K32 B34:K34 G10:K1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49"/>
  <sheetViews>
    <sheetView showGridLines="0" view="pageBreakPreview" zoomScale="55" zoomScaleNormal="60" zoomScaleSheetLayoutView="55" zoomScalePageLayoutView="40" workbookViewId="0"/>
  </sheetViews>
  <sheetFormatPr defaultColWidth="9" defaultRowHeight="20.149999999999999" customHeight="1"/>
  <cols>
    <col min="1" max="1" width="2.453125" style="3" customWidth="1"/>
    <col min="2" max="3" width="2.08984375" style="3" customWidth="1"/>
    <col min="4" max="4" width="42.453125" style="3" customWidth="1"/>
    <col min="5" max="5" width="13.6328125" style="119" bestFit="1" customWidth="1"/>
    <col min="6" max="7" width="13.6328125" style="4" bestFit="1" customWidth="1"/>
    <col min="8" max="8" width="13.6328125" style="3" bestFit="1" customWidth="1"/>
    <col min="9" max="9" width="15.453125" style="3" customWidth="1"/>
    <col min="10" max="10" width="3.36328125" style="3" customWidth="1"/>
    <col min="11" max="11" width="2.90625" style="3" customWidth="1"/>
    <col min="12" max="12" width="2.453125" style="3" customWidth="1"/>
    <col min="13" max="13" width="42.36328125" style="3" customWidth="1"/>
    <col min="14" max="15" width="13.6328125" style="119" bestFit="1" customWidth="1"/>
    <col min="16" max="17" width="13.6328125" style="3" bestFit="1" customWidth="1"/>
    <col min="18" max="18" width="14.6328125" style="3" bestFit="1" customWidth="1"/>
    <col min="19" max="19" width="2.90625" style="3" customWidth="1"/>
    <col min="20" max="16384" width="9" style="3"/>
  </cols>
  <sheetData>
    <row r="1" spans="2:22" s="144" customFormat="1" ht="22.5">
      <c r="B1" s="2" t="s">
        <v>152</v>
      </c>
      <c r="C1" s="145"/>
      <c r="D1" s="145"/>
      <c r="E1" s="146"/>
      <c r="F1" s="146"/>
      <c r="G1" s="146"/>
      <c r="H1" s="147"/>
      <c r="I1" s="147"/>
      <c r="J1" s="147"/>
      <c r="K1" s="147"/>
      <c r="L1" s="147"/>
      <c r="M1" s="147"/>
      <c r="N1" s="147"/>
      <c r="O1" s="147"/>
      <c r="P1" s="147"/>
      <c r="Q1" s="147"/>
      <c r="R1" s="147"/>
      <c r="S1" s="4"/>
      <c r="T1" s="4"/>
      <c r="U1" s="4"/>
      <c r="V1" s="4"/>
    </row>
    <row r="2" spans="2:22" ht="20.25" customHeight="1">
      <c r="B2" s="213"/>
      <c r="C2" s="213"/>
      <c r="D2" s="213"/>
      <c r="E2" s="213"/>
      <c r="F2" s="213"/>
      <c r="G2" s="213"/>
      <c r="H2" s="213"/>
      <c r="I2" s="213"/>
      <c r="J2" s="213"/>
      <c r="K2" s="213"/>
      <c r="L2" s="213"/>
      <c r="M2" s="213"/>
      <c r="N2" s="213"/>
      <c r="O2" s="213"/>
      <c r="P2" s="214"/>
      <c r="Q2" s="215"/>
      <c r="R2" s="216" t="s">
        <v>180</v>
      </c>
    </row>
    <row r="3" spans="2:22" ht="23" thickBot="1">
      <c r="B3" s="120" t="s">
        <v>40</v>
      </c>
      <c r="C3" s="121"/>
      <c r="D3" s="122"/>
      <c r="E3" s="123"/>
      <c r="F3" s="124"/>
      <c r="G3" s="124"/>
      <c r="H3" s="125"/>
      <c r="I3" s="125"/>
      <c r="J3" s="126"/>
      <c r="K3" s="120" t="s">
        <v>41</v>
      </c>
      <c r="N3" s="127"/>
      <c r="O3" s="127"/>
      <c r="S3" s="126"/>
    </row>
    <row r="4" spans="2:22" s="129" customFormat="1" ht="23" thickBot="1">
      <c r="B4" s="509" t="s">
        <v>29</v>
      </c>
      <c r="C4" s="509"/>
      <c r="D4" s="509"/>
      <c r="E4" s="279" t="s">
        <v>262</v>
      </c>
      <c r="F4" s="279" t="s">
        <v>185</v>
      </c>
      <c r="G4" s="279" t="s">
        <v>199</v>
      </c>
      <c r="H4" s="279" t="s">
        <v>252</v>
      </c>
      <c r="I4" s="218" t="s">
        <v>261</v>
      </c>
      <c r="J4" s="128"/>
      <c r="K4" s="509" t="s">
        <v>29</v>
      </c>
      <c r="L4" s="509"/>
      <c r="M4" s="509"/>
      <c r="N4" s="6" t="s">
        <v>262</v>
      </c>
      <c r="O4" s="6" t="s">
        <v>185</v>
      </c>
      <c r="P4" s="6" t="s">
        <v>199</v>
      </c>
      <c r="Q4" s="6" t="s">
        <v>252</v>
      </c>
      <c r="R4" s="218" t="s">
        <v>260</v>
      </c>
      <c r="S4" s="128"/>
    </row>
    <row r="5" spans="2:22" ht="22.5">
      <c r="B5" s="3" t="s">
        <v>127</v>
      </c>
      <c r="E5" s="280">
        <v>249832</v>
      </c>
      <c r="F5" s="280">
        <v>81038</v>
      </c>
      <c r="G5" s="280">
        <v>84800</v>
      </c>
      <c r="H5" s="280">
        <v>130831</v>
      </c>
      <c r="I5" s="289">
        <v>71453</v>
      </c>
      <c r="J5" s="126"/>
      <c r="K5" s="3" t="s">
        <v>129</v>
      </c>
      <c r="N5" s="23">
        <v>102768</v>
      </c>
      <c r="O5" s="23">
        <v>113999</v>
      </c>
      <c r="P5" s="23">
        <v>111512</v>
      </c>
      <c r="Q5" s="23">
        <v>125161</v>
      </c>
      <c r="R5" s="291">
        <f>_EPRCS_VU_0878fcb4_bf82_4e51_b57b_dbd04da4bfab</f>
        <v>116348</v>
      </c>
      <c r="S5" s="126"/>
    </row>
    <row r="6" spans="2:22" ht="22.5">
      <c r="B6" s="3" t="s">
        <v>128</v>
      </c>
      <c r="E6" s="280"/>
      <c r="F6" s="280"/>
      <c r="G6" s="280"/>
      <c r="H6" s="280"/>
      <c r="I6" s="289"/>
      <c r="J6" s="126"/>
      <c r="K6" s="3" t="s">
        <v>170</v>
      </c>
      <c r="N6" s="23"/>
      <c r="O6" s="23"/>
      <c r="P6" s="23"/>
      <c r="Q6" s="23"/>
      <c r="R6" s="291"/>
      <c r="S6" s="126"/>
    </row>
    <row r="7" spans="2:22" ht="22.5">
      <c r="C7" s="3" t="s">
        <v>42</v>
      </c>
      <c r="E7" s="280">
        <v>60091</v>
      </c>
      <c r="F7" s="280">
        <v>53964</v>
      </c>
      <c r="G7" s="280">
        <v>60142</v>
      </c>
      <c r="H7" s="280">
        <v>104531</v>
      </c>
      <c r="I7" s="289">
        <v>54056</v>
      </c>
      <c r="J7" s="126"/>
      <c r="L7" s="3" t="s">
        <v>2</v>
      </c>
      <c r="N7" s="23">
        <v>10501</v>
      </c>
      <c r="O7" s="23">
        <v>9379</v>
      </c>
      <c r="P7" s="23">
        <v>8918</v>
      </c>
      <c r="Q7" s="23">
        <v>10193</v>
      </c>
      <c r="R7" s="291">
        <f>_EPRCS_VU_c1c977cd_1242_422b_b83a_d33f17c2a0f1</f>
        <v>9797</v>
      </c>
      <c r="S7" s="126"/>
    </row>
    <row r="8" spans="2:22" ht="22.5">
      <c r="C8" s="3" t="s">
        <v>166</v>
      </c>
      <c r="E8" s="280"/>
      <c r="F8" s="280"/>
      <c r="G8" s="280"/>
      <c r="H8" s="280"/>
      <c r="I8" s="289"/>
      <c r="J8" s="126"/>
      <c r="L8" s="3" t="s">
        <v>48</v>
      </c>
      <c r="N8" s="23"/>
      <c r="O8" s="23"/>
      <c r="P8" s="23"/>
      <c r="Q8" s="23"/>
      <c r="R8" s="291"/>
      <c r="S8" s="126"/>
    </row>
    <row r="9" spans="2:22" ht="22.5">
      <c r="C9" s="3" t="s">
        <v>43</v>
      </c>
      <c r="E9" s="280">
        <v>26539</v>
      </c>
      <c r="F9" s="280">
        <v>18799</v>
      </c>
      <c r="G9" s="280">
        <v>20784</v>
      </c>
      <c r="H9" s="280">
        <v>21350</v>
      </c>
      <c r="I9" s="289">
        <v>12890</v>
      </c>
      <c r="J9" s="126"/>
      <c r="L9" s="3" t="s">
        <v>3</v>
      </c>
      <c r="N9" s="23">
        <v>4242</v>
      </c>
      <c r="O9" s="23">
        <v>3743</v>
      </c>
      <c r="P9" s="23">
        <v>4672</v>
      </c>
      <c r="Q9" s="23">
        <v>4818</v>
      </c>
      <c r="R9" s="291">
        <f>_EPRCS_VU_12a99f6e_5a60_4232_befb_a03d64b87538</f>
        <v>4332</v>
      </c>
      <c r="S9" s="126"/>
    </row>
    <row r="10" spans="2:22" ht="22.5">
      <c r="C10" s="3" t="s">
        <v>50</v>
      </c>
      <c r="E10" s="280"/>
      <c r="F10" s="280"/>
      <c r="G10" s="280"/>
      <c r="H10" s="280"/>
      <c r="I10" s="289"/>
      <c r="J10" s="126"/>
      <c r="L10" s="3" t="s">
        <v>49</v>
      </c>
      <c r="N10" s="23"/>
      <c r="O10" s="23"/>
      <c r="P10" s="23"/>
      <c r="Q10" s="23"/>
      <c r="R10" s="291"/>
      <c r="S10" s="126"/>
    </row>
    <row r="11" spans="2:22" ht="22.5">
      <c r="C11" s="3" t="s">
        <v>187</v>
      </c>
      <c r="E11" s="281" t="s">
        <v>200</v>
      </c>
      <c r="F11" s="281">
        <v>3399</v>
      </c>
      <c r="G11" s="282">
        <v>62</v>
      </c>
      <c r="H11" s="281">
        <v>1534</v>
      </c>
      <c r="I11" s="290" t="s">
        <v>96</v>
      </c>
      <c r="J11" s="121"/>
      <c r="L11" s="3" t="s">
        <v>4</v>
      </c>
      <c r="N11" s="23">
        <v>11875</v>
      </c>
      <c r="O11" s="23">
        <v>13982</v>
      </c>
      <c r="P11" s="23">
        <v>12313</v>
      </c>
      <c r="Q11" s="23">
        <v>10659</v>
      </c>
      <c r="R11" s="291">
        <f>_EPRCS_VU_28e6d410_8c32_4161_862f_080a45e2127f</f>
        <v>7352</v>
      </c>
      <c r="S11" s="126"/>
    </row>
    <row r="12" spans="2:22" ht="22.5">
      <c r="C12" s="3" t="s">
        <v>186</v>
      </c>
      <c r="E12" s="280"/>
      <c r="F12" s="280"/>
      <c r="G12" s="282"/>
      <c r="H12" s="280"/>
      <c r="I12" s="289"/>
      <c r="J12" s="126"/>
      <c r="L12" s="3" t="s">
        <v>51</v>
      </c>
      <c r="N12" s="23"/>
      <c r="O12" s="23"/>
      <c r="P12" s="23"/>
      <c r="Q12" s="23"/>
      <c r="R12" s="291"/>
      <c r="S12" s="126"/>
    </row>
    <row r="13" spans="2:22" ht="22.5" customHeight="1">
      <c r="C13" s="3" t="s">
        <v>16</v>
      </c>
      <c r="E13" s="280">
        <v>95</v>
      </c>
      <c r="F13" s="280">
        <v>109</v>
      </c>
      <c r="G13" s="282">
        <v>108</v>
      </c>
      <c r="H13" s="281">
        <v>44</v>
      </c>
      <c r="I13" s="290" t="s">
        <v>96</v>
      </c>
      <c r="J13" s="121"/>
      <c r="L13" s="3" t="s">
        <v>5</v>
      </c>
      <c r="N13" s="219" t="s">
        <v>120</v>
      </c>
      <c r="O13" s="219" t="s">
        <v>120</v>
      </c>
      <c r="P13" s="219" t="s">
        <v>120</v>
      </c>
      <c r="Q13" s="219" t="s">
        <v>120</v>
      </c>
      <c r="R13" s="290" t="s">
        <v>96</v>
      </c>
      <c r="S13" s="126"/>
    </row>
    <row r="14" spans="2:22" ht="22.5">
      <c r="C14" s="3" t="s">
        <v>52</v>
      </c>
      <c r="E14" s="280"/>
      <c r="F14" s="280"/>
      <c r="G14" s="280"/>
      <c r="H14" s="280"/>
      <c r="I14" s="289"/>
      <c r="J14" s="126"/>
      <c r="L14" s="3" t="s">
        <v>18</v>
      </c>
      <c r="N14" s="23"/>
      <c r="O14" s="23"/>
      <c r="P14" s="23"/>
      <c r="Q14" s="23"/>
      <c r="R14" s="291"/>
      <c r="S14" s="126"/>
    </row>
    <row r="15" spans="2:22" ht="22.5">
      <c r="C15" s="3" t="s">
        <v>17</v>
      </c>
      <c r="E15" s="281" t="s">
        <v>120</v>
      </c>
      <c r="F15" s="281" t="s">
        <v>120</v>
      </c>
      <c r="G15" s="281" t="s">
        <v>120</v>
      </c>
      <c r="H15" s="281" t="s">
        <v>120</v>
      </c>
      <c r="I15" s="290" t="s">
        <v>96</v>
      </c>
      <c r="J15" s="126"/>
      <c r="K15" s="130"/>
      <c r="L15" s="130" t="s">
        <v>190</v>
      </c>
      <c r="N15" s="23">
        <v>67730</v>
      </c>
      <c r="O15" s="23">
        <v>80206</v>
      </c>
      <c r="P15" s="23">
        <v>80047</v>
      </c>
      <c r="Q15" s="23">
        <v>93088</v>
      </c>
      <c r="R15" s="291">
        <f>_EPRCS_VU_d0044424_839d_4742_9ff1_6fcbd028f993</f>
        <v>89456</v>
      </c>
      <c r="S15" s="126"/>
    </row>
    <row r="16" spans="2:22" ht="22.5">
      <c r="C16" s="3" t="s">
        <v>95</v>
      </c>
      <c r="E16" s="280"/>
      <c r="F16" s="280"/>
      <c r="G16" s="280"/>
      <c r="H16" s="280"/>
      <c r="I16" s="289"/>
      <c r="J16" s="126"/>
      <c r="K16" s="130"/>
      <c r="L16" s="130" t="s">
        <v>189</v>
      </c>
      <c r="N16" s="23"/>
      <c r="O16" s="23"/>
      <c r="P16" s="23"/>
      <c r="Q16" s="23"/>
      <c r="R16" s="291"/>
      <c r="S16" s="126"/>
    </row>
    <row r="17" spans="1:19" ht="22.5">
      <c r="C17" s="3" t="s">
        <v>157</v>
      </c>
      <c r="E17" s="281">
        <v>160000</v>
      </c>
      <c r="F17" s="281" t="s">
        <v>200</v>
      </c>
      <c r="G17" s="281" t="s">
        <v>200</v>
      </c>
      <c r="H17" s="281" t="s">
        <v>200</v>
      </c>
      <c r="I17" s="290" t="s">
        <v>19</v>
      </c>
      <c r="J17" s="126"/>
      <c r="K17" s="130"/>
      <c r="L17" s="130" t="s">
        <v>30</v>
      </c>
      <c r="N17" s="25">
        <v>8418</v>
      </c>
      <c r="O17" s="25">
        <v>6686</v>
      </c>
      <c r="P17" s="25">
        <v>5560</v>
      </c>
      <c r="Q17" s="25">
        <v>6400</v>
      </c>
      <c r="R17" s="295">
        <f>_EPRCS_VU_c47cd0ee_0f43_4634_92c9_53e333dabfbe</f>
        <v>5410</v>
      </c>
      <c r="S17" s="126"/>
    </row>
    <row r="18" spans="1:19" ht="35" customHeight="1">
      <c r="C18" s="510" t="s">
        <v>255</v>
      </c>
      <c r="D18" s="510"/>
      <c r="E18" s="280"/>
      <c r="F18" s="280"/>
      <c r="G18" s="280"/>
      <c r="H18" s="280"/>
      <c r="I18" s="289"/>
      <c r="J18" s="126"/>
      <c r="L18" s="3" t="s">
        <v>126</v>
      </c>
      <c r="R18" s="297"/>
      <c r="S18" s="126"/>
    </row>
    <row r="19" spans="1:19" ht="22.5">
      <c r="C19" s="3" t="s">
        <v>44</v>
      </c>
      <c r="E19" s="280">
        <v>3118</v>
      </c>
      <c r="F19" s="280">
        <v>4784</v>
      </c>
      <c r="G19" s="280">
        <v>3721</v>
      </c>
      <c r="H19" s="280">
        <v>3389</v>
      </c>
      <c r="I19" s="289">
        <v>4526</v>
      </c>
      <c r="J19" s="126"/>
      <c r="K19" s="131" t="s">
        <v>25</v>
      </c>
      <c r="L19" s="131"/>
      <c r="M19" s="131"/>
      <c r="N19" s="132">
        <v>7</v>
      </c>
      <c r="O19" s="132">
        <v>0</v>
      </c>
      <c r="P19" s="132">
        <v>0</v>
      </c>
      <c r="Q19" s="132">
        <v>0</v>
      </c>
      <c r="R19" s="298" t="str">
        <f>_EPRCS_VU_5d9b992d_567d_4fb4_8eea_9f913d27ea79</f>
        <v>-</v>
      </c>
      <c r="S19" s="126"/>
    </row>
    <row r="20" spans="1:19" ht="23" customHeight="1">
      <c r="C20" s="3" t="s">
        <v>53</v>
      </c>
      <c r="E20" s="280"/>
      <c r="F20" s="280"/>
      <c r="G20" s="280"/>
      <c r="H20" s="280"/>
      <c r="I20" s="289"/>
      <c r="J20" s="126"/>
      <c r="K20" s="130" t="s">
        <v>171</v>
      </c>
      <c r="L20" s="130"/>
      <c r="M20" s="130"/>
      <c r="N20" s="25"/>
      <c r="O20" s="25"/>
      <c r="P20" s="25"/>
      <c r="Q20" s="25"/>
      <c r="R20" s="295"/>
      <c r="S20" s="126"/>
    </row>
    <row r="21" spans="1:19" ht="22.5">
      <c r="C21" s="130" t="s">
        <v>45</v>
      </c>
      <c r="E21" s="280">
        <v>-13</v>
      </c>
      <c r="F21" s="280">
        <v>-20</v>
      </c>
      <c r="G21" s="280">
        <v>-20</v>
      </c>
      <c r="H21" s="280">
        <v>-20</v>
      </c>
      <c r="I21" s="289">
        <v>-20</v>
      </c>
      <c r="J21" s="126"/>
      <c r="K21" s="130"/>
      <c r="L21" s="130" t="s">
        <v>30</v>
      </c>
      <c r="N21" s="25">
        <v>7</v>
      </c>
      <c r="O21" s="25">
        <v>0</v>
      </c>
      <c r="P21" s="25">
        <v>0</v>
      </c>
      <c r="Q21" s="25">
        <v>0</v>
      </c>
      <c r="R21" s="295" t="str">
        <f>_EPRCS_VU_5d9b992d_567d_4fb4_8eea_9f913d27ea79</f>
        <v>-</v>
      </c>
      <c r="S21" s="126"/>
    </row>
    <row r="22" spans="1:19" ht="22.5">
      <c r="C22" s="130" t="s">
        <v>167</v>
      </c>
      <c r="E22" s="280"/>
      <c r="F22" s="280"/>
      <c r="G22" s="280"/>
      <c r="H22" s="282"/>
      <c r="I22" s="291"/>
      <c r="J22" s="126"/>
      <c r="L22" s="130" t="s">
        <v>53</v>
      </c>
      <c r="N22" s="26"/>
      <c r="O22" s="26"/>
      <c r="P22" s="26"/>
      <c r="Q22" s="26"/>
      <c r="R22" s="299"/>
      <c r="S22" s="126"/>
    </row>
    <row r="23" spans="1:19" ht="23.5" customHeight="1" thickBot="1">
      <c r="C23" s="130"/>
      <c r="D23" s="130"/>
      <c r="E23" s="280"/>
      <c r="F23" s="280"/>
      <c r="G23" s="280"/>
      <c r="H23" s="283"/>
      <c r="I23" s="292"/>
      <c r="J23" s="126"/>
      <c r="K23" s="131" t="s">
        <v>6</v>
      </c>
      <c r="L23" s="131"/>
      <c r="M23" s="131"/>
      <c r="N23" s="23">
        <v>102776</v>
      </c>
      <c r="O23" s="23">
        <v>113999</v>
      </c>
      <c r="P23" s="23">
        <v>111513</v>
      </c>
      <c r="Q23" s="23">
        <v>125161</v>
      </c>
      <c r="R23" s="291">
        <f>_EPRCS_VU_6089fa36_6fcf_4bde_a20e_d05614d508c1</f>
        <v>116348</v>
      </c>
      <c r="S23" s="126"/>
    </row>
    <row r="24" spans="1:19" ht="23" thickBot="1">
      <c r="B24" s="133" t="s">
        <v>130</v>
      </c>
      <c r="C24" s="133"/>
      <c r="D24" s="133"/>
      <c r="E24" s="284">
        <v>44306</v>
      </c>
      <c r="F24" s="284">
        <v>252960</v>
      </c>
      <c r="G24" s="284">
        <v>152068</v>
      </c>
      <c r="H24" s="284">
        <v>150184</v>
      </c>
      <c r="I24" s="293">
        <v>221232</v>
      </c>
      <c r="J24" s="126"/>
      <c r="K24" s="125" t="s">
        <v>54</v>
      </c>
      <c r="L24" s="125"/>
      <c r="M24" s="125"/>
      <c r="N24" s="24"/>
      <c r="O24" s="24"/>
      <c r="P24" s="24"/>
      <c r="Q24" s="24"/>
      <c r="R24" s="300"/>
      <c r="S24" s="126"/>
    </row>
    <row r="25" spans="1:19" ht="22.5">
      <c r="A25" s="130"/>
      <c r="B25" s="130"/>
      <c r="C25" s="3" t="s">
        <v>131</v>
      </c>
      <c r="E25" s="280">
        <v>38895</v>
      </c>
      <c r="F25" s="280">
        <v>36894</v>
      </c>
      <c r="G25" s="280">
        <v>35796</v>
      </c>
      <c r="H25" s="280">
        <v>34973</v>
      </c>
      <c r="I25" s="289">
        <v>34341</v>
      </c>
      <c r="J25" s="126"/>
      <c r="R25" s="297"/>
      <c r="S25" s="126"/>
    </row>
    <row r="26" spans="1:19" ht="22.5">
      <c r="D26" s="3" t="s">
        <v>27</v>
      </c>
      <c r="E26" s="280">
        <v>26057</v>
      </c>
      <c r="F26" s="280">
        <v>26057</v>
      </c>
      <c r="G26" s="280">
        <v>26057</v>
      </c>
      <c r="H26" s="280">
        <v>26057</v>
      </c>
      <c r="I26" s="289">
        <v>26057</v>
      </c>
      <c r="J26" s="126"/>
      <c r="K26" s="3" t="s">
        <v>7</v>
      </c>
      <c r="N26" s="23">
        <v>24884</v>
      </c>
      <c r="O26" s="23">
        <v>25033</v>
      </c>
      <c r="P26" s="23">
        <v>25067</v>
      </c>
      <c r="Q26" s="23">
        <v>25111</v>
      </c>
      <c r="R26" s="291">
        <f>_EPRCS_VU_74487746_e594_4962_b359_e8802d18d79f</f>
        <v>25164</v>
      </c>
      <c r="S26" s="134"/>
    </row>
    <row r="27" spans="1:19" ht="22.5">
      <c r="D27" s="3" t="s">
        <v>89</v>
      </c>
      <c r="E27" s="280"/>
      <c r="F27" s="280"/>
      <c r="G27" s="280"/>
      <c r="H27" s="280"/>
      <c r="I27" s="289"/>
      <c r="J27" s="134"/>
      <c r="K27" s="3" t="s">
        <v>172</v>
      </c>
      <c r="N27" s="23"/>
      <c r="O27" s="23"/>
      <c r="P27" s="23"/>
      <c r="Q27" s="23"/>
      <c r="R27" s="291"/>
      <c r="S27" s="135"/>
    </row>
    <row r="28" spans="1:19" ht="22.5">
      <c r="D28" s="3" t="s">
        <v>46</v>
      </c>
      <c r="E28" s="282">
        <v>10367</v>
      </c>
      <c r="F28" s="282">
        <v>9487</v>
      </c>
      <c r="G28" s="282">
        <v>8628</v>
      </c>
      <c r="H28" s="282">
        <v>7824</v>
      </c>
      <c r="I28" s="291">
        <v>7188</v>
      </c>
      <c r="J28" s="135"/>
      <c r="K28" s="3" t="s">
        <v>13</v>
      </c>
      <c r="N28" s="23">
        <v>8235</v>
      </c>
      <c r="O28" s="23">
        <v>8384</v>
      </c>
      <c r="P28" s="23">
        <v>8418</v>
      </c>
      <c r="Q28" s="23">
        <v>8462</v>
      </c>
      <c r="R28" s="291">
        <f>_EPRCS_VU_e49de495_cb82_4f1c_9a93_b2224f8dce20</f>
        <v>8514</v>
      </c>
      <c r="S28" s="135"/>
    </row>
    <row r="29" spans="1:19" ht="22.5">
      <c r="D29" s="136" t="s">
        <v>168</v>
      </c>
      <c r="E29" s="280"/>
      <c r="F29" s="280"/>
      <c r="G29" s="280"/>
      <c r="H29" s="280"/>
      <c r="I29" s="289"/>
      <c r="J29" s="135"/>
      <c r="K29" s="3" t="s">
        <v>173</v>
      </c>
      <c r="N29" s="23"/>
      <c r="O29" s="23"/>
      <c r="P29" s="23"/>
      <c r="Q29" s="23"/>
      <c r="R29" s="291"/>
      <c r="S29" s="135"/>
    </row>
    <row r="30" spans="1:19" ht="22.5">
      <c r="D30" s="3" t="s">
        <v>28</v>
      </c>
      <c r="E30" s="280">
        <v>2471</v>
      </c>
      <c r="F30" s="280">
        <v>1349</v>
      </c>
      <c r="G30" s="280">
        <v>1111</v>
      </c>
      <c r="H30" s="280">
        <v>1092</v>
      </c>
      <c r="I30" s="289">
        <v>1096</v>
      </c>
      <c r="J30" s="135"/>
      <c r="K30" s="3" t="s">
        <v>14</v>
      </c>
      <c r="N30" s="23">
        <v>158846</v>
      </c>
      <c r="O30" s="23">
        <v>188924</v>
      </c>
      <c r="P30" s="23">
        <v>93156</v>
      </c>
      <c r="Q30" s="23">
        <v>124646</v>
      </c>
      <c r="R30" s="291">
        <f>_EPRCS_VU_80a7c3f6_0ab7_4824_8d53_f19a10a58bd3</f>
        <v>144050</v>
      </c>
      <c r="S30" s="135"/>
    </row>
    <row r="31" spans="1:19" ht="22.5">
      <c r="D31" s="3" t="s">
        <v>169</v>
      </c>
      <c r="E31" s="280"/>
      <c r="F31" s="280"/>
      <c r="G31" s="280"/>
      <c r="H31" s="280"/>
      <c r="I31" s="289"/>
      <c r="J31" s="135"/>
      <c r="K31" s="3" t="s">
        <v>174</v>
      </c>
      <c r="N31" s="23"/>
      <c r="O31" s="23"/>
      <c r="P31" s="23"/>
      <c r="Q31" s="23"/>
      <c r="R31" s="291"/>
      <c r="S31" s="135"/>
    </row>
    <row r="32" spans="1:19" ht="22.5">
      <c r="C32" s="3" t="s">
        <v>132</v>
      </c>
      <c r="E32" s="280">
        <v>1</v>
      </c>
      <c r="F32" s="280">
        <v>0</v>
      </c>
      <c r="G32" s="280">
        <v>1</v>
      </c>
      <c r="H32" s="280">
        <v>1</v>
      </c>
      <c r="I32" s="289">
        <v>1</v>
      </c>
      <c r="J32" s="135"/>
      <c r="K32" s="130" t="s">
        <v>133</v>
      </c>
      <c r="L32" s="130"/>
      <c r="M32" s="130"/>
      <c r="N32" s="25">
        <v>-759</v>
      </c>
      <c r="O32" s="25">
        <v>-2461</v>
      </c>
      <c r="P32" s="25">
        <v>-1399</v>
      </c>
      <c r="Q32" s="25">
        <v>-2452</v>
      </c>
      <c r="R32" s="295">
        <f>_EPRCS_VU_c3296aad_eafa_4473_a0fd_20cc74755ca8</f>
        <v>-1455</v>
      </c>
      <c r="S32" s="135"/>
    </row>
    <row r="33" spans="1:19" ht="23" thickBot="1">
      <c r="C33" s="3" t="s">
        <v>21</v>
      </c>
      <c r="E33" s="280">
        <v>5409</v>
      </c>
      <c r="F33" s="280">
        <v>216065</v>
      </c>
      <c r="G33" s="280">
        <v>116270</v>
      </c>
      <c r="H33" s="280">
        <v>115209</v>
      </c>
      <c r="I33" s="289">
        <v>186889</v>
      </c>
      <c r="J33" s="135"/>
      <c r="K33" s="125" t="s">
        <v>175</v>
      </c>
      <c r="L33" s="125"/>
      <c r="M33" s="125"/>
      <c r="N33" s="24"/>
      <c r="O33" s="24"/>
      <c r="P33" s="24"/>
      <c r="Q33" s="24"/>
      <c r="R33" s="300"/>
      <c r="S33" s="135"/>
    </row>
    <row r="34" spans="1:19" ht="22.5">
      <c r="C34" s="3" t="s">
        <v>0</v>
      </c>
      <c r="E34" s="285"/>
      <c r="F34" s="285"/>
      <c r="G34" s="285"/>
      <c r="H34" s="285"/>
      <c r="I34" s="294"/>
      <c r="J34" s="135"/>
      <c r="K34" s="130" t="s">
        <v>22</v>
      </c>
      <c r="L34" s="130"/>
      <c r="M34" s="130"/>
      <c r="N34" s="23">
        <v>191206</v>
      </c>
      <c r="O34" s="23">
        <v>219881</v>
      </c>
      <c r="P34" s="23">
        <v>125243</v>
      </c>
      <c r="Q34" s="23">
        <v>155768</v>
      </c>
      <c r="R34" s="291">
        <f>_EPRCS_VU_965be446_edca_456e_9f53_472fd43d3e33</f>
        <v>176273</v>
      </c>
      <c r="S34" s="135"/>
    </row>
    <row r="35" spans="1:19" ht="22.5">
      <c r="D35" s="3" t="s">
        <v>122</v>
      </c>
      <c r="E35" s="286" t="s">
        <v>200</v>
      </c>
      <c r="F35" s="286">
        <v>210000</v>
      </c>
      <c r="G35" s="286">
        <v>110000</v>
      </c>
      <c r="H35" s="286">
        <v>110000</v>
      </c>
      <c r="I35" s="295">
        <v>182000</v>
      </c>
      <c r="J35" s="135"/>
      <c r="K35" s="130" t="s">
        <v>176</v>
      </c>
      <c r="L35" s="130"/>
      <c r="M35" s="130"/>
      <c r="N35" s="23"/>
      <c r="O35" s="23"/>
      <c r="P35" s="23"/>
      <c r="Q35" s="23"/>
      <c r="R35" s="291"/>
      <c r="S35" s="135"/>
    </row>
    <row r="36" spans="1:19" ht="36" customHeight="1">
      <c r="D36" s="137" t="s">
        <v>124</v>
      </c>
      <c r="E36" s="285"/>
      <c r="F36" s="285"/>
      <c r="G36" s="285"/>
      <c r="H36" s="285"/>
      <c r="I36" s="294"/>
      <c r="J36" s="135"/>
      <c r="K36" s="130" t="s">
        <v>26</v>
      </c>
      <c r="L36" s="130"/>
      <c r="M36" s="130"/>
      <c r="N36" s="23">
        <v>156</v>
      </c>
      <c r="O36" s="23">
        <v>118</v>
      </c>
      <c r="P36" s="23">
        <v>111</v>
      </c>
      <c r="Q36" s="23">
        <v>85</v>
      </c>
      <c r="R36" s="291">
        <f>_EPRCS_VU_d5c58665_1de2_46e6_b02f_58caa5fc5d0e</f>
        <v>62</v>
      </c>
      <c r="S36" s="135"/>
    </row>
    <row r="37" spans="1:19" ht="23" thickBot="1">
      <c r="D37" s="3" t="s">
        <v>123</v>
      </c>
      <c r="E37" s="285">
        <v>5409</v>
      </c>
      <c r="F37" s="285">
        <v>6065</v>
      </c>
      <c r="G37" s="285">
        <v>6270</v>
      </c>
      <c r="H37" s="285">
        <v>5209</v>
      </c>
      <c r="I37" s="294">
        <v>4889</v>
      </c>
      <c r="J37" s="135"/>
      <c r="K37" s="125" t="s">
        <v>177</v>
      </c>
      <c r="L37" s="125"/>
      <c r="M37" s="125"/>
      <c r="N37" s="24"/>
      <c r="O37" s="24"/>
      <c r="P37" s="24"/>
      <c r="Q37" s="24"/>
      <c r="R37" s="300"/>
      <c r="S37" s="135"/>
    </row>
    <row r="38" spans="1:19" ht="22.5">
      <c r="D38" s="3" t="s">
        <v>125</v>
      </c>
      <c r="E38" s="285"/>
      <c r="F38" s="285"/>
      <c r="G38" s="285"/>
      <c r="H38" s="285"/>
      <c r="I38" s="294"/>
      <c r="J38" s="135"/>
      <c r="K38" s="130" t="s">
        <v>23</v>
      </c>
      <c r="L38" s="130"/>
      <c r="M38" s="130"/>
      <c r="N38" s="23">
        <v>191362</v>
      </c>
      <c r="O38" s="23">
        <v>219999</v>
      </c>
      <c r="P38" s="23">
        <v>125355</v>
      </c>
      <c r="Q38" s="23">
        <v>155854</v>
      </c>
      <c r="R38" s="291">
        <f>_EPRCS_VU_e3644842_d630_478a_ae2e_fcb2f32c0a9b</f>
        <v>176336</v>
      </c>
      <c r="S38" s="135"/>
    </row>
    <row r="39" spans="1:19" ht="23" thickBot="1">
      <c r="E39" s="285"/>
      <c r="F39" s="285"/>
      <c r="G39" s="285"/>
      <c r="H39" s="285"/>
      <c r="I39" s="294"/>
      <c r="J39" s="135"/>
      <c r="K39" s="125" t="s">
        <v>20</v>
      </c>
      <c r="L39" s="125"/>
      <c r="M39" s="125"/>
      <c r="N39" s="24"/>
      <c r="O39" s="24"/>
      <c r="P39" s="24"/>
      <c r="Q39" s="24"/>
      <c r="R39" s="300"/>
      <c r="S39" s="135"/>
    </row>
    <row r="40" spans="1:19" ht="22.5">
      <c r="B40" s="133" t="s">
        <v>47</v>
      </c>
      <c r="C40" s="133"/>
      <c r="D40" s="133"/>
      <c r="E40" s="284">
        <v>294139</v>
      </c>
      <c r="F40" s="284">
        <v>333999</v>
      </c>
      <c r="G40" s="284">
        <v>236868</v>
      </c>
      <c r="H40" s="284">
        <v>281015</v>
      </c>
      <c r="I40" s="293">
        <v>292685</v>
      </c>
      <c r="J40" s="135"/>
      <c r="K40" s="133" t="s">
        <v>24</v>
      </c>
      <c r="L40" s="133"/>
      <c r="M40" s="133"/>
      <c r="N40" s="23">
        <v>294139</v>
      </c>
      <c r="O40" s="23">
        <v>333999</v>
      </c>
      <c r="P40" s="23">
        <v>236868</v>
      </c>
      <c r="Q40" s="23">
        <v>281015</v>
      </c>
      <c r="R40" s="291">
        <f>_EPRCS_VU_30b213e9_3913_463c_99a3_32cf000bc151</f>
        <v>292685</v>
      </c>
      <c r="S40" s="135"/>
    </row>
    <row r="41" spans="1:19" ht="23" thickBot="1">
      <c r="B41" s="125" t="s">
        <v>1</v>
      </c>
      <c r="C41" s="125"/>
      <c r="D41" s="125"/>
      <c r="E41" s="287"/>
      <c r="F41" s="287"/>
      <c r="G41" s="287"/>
      <c r="H41" s="288"/>
      <c r="I41" s="296"/>
      <c r="J41" s="135"/>
      <c r="K41" s="125" t="s">
        <v>55</v>
      </c>
      <c r="L41" s="125"/>
      <c r="M41" s="125"/>
      <c r="N41" s="138"/>
      <c r="O41" s="24"/>
      <c r="P41" s="24"/>
      <c r="Q41" s="24"/>
      <c r="R41" s="301"/>
      <c r="S41" s="135"/>
    </row>
    <row r="42" spans="1:19" ht="22.5">
      <c r="B42" s="139" t="s">
        <v>91</v>
      </c>
      <c r="C42" s="130"/>
      <c r="D42" s="130"/>
      <c r="E42" s="8"/>
      <c r="F42" s="8"/>
      <c r="G42" s="8"/>
      <c r="H42" s="8"/>
      <c r="I42" s="8"/>
      <c r="J42" s="135"/>
      <c r="K42" s="130"/>
      <c r="L42" s="130"/>
      <c r="M42" s="130"/>
      <c r="N42" s="25"/>
      <c r="O42" s="140"/>
      <c r="P42" s="25"/>
      <c r="Q42" s="25"/>
      <c r="R42" s="25"/>
      <c r="S42" s="135"/>
    </row>
    <row r="43" spans="1:19" ht="22.5">
      <c r="B43" s="139" t="s">
        <v>120</v>
      </c>
      <c r="C43" s="139" t="s">
        <v>188</v>
      </c>
      <c r="D43" s="139"/>
      <c r="E43" s="139"/>
      <c r="F43" s="139"/>
      <c r="G43" s="139"/>
      <c r="H43" s="139"/>
      <c r="I43" s="139"/>
      <c r="J43" s="135"/>
      <c r="K43" s="130"/>
      <c r="L43" s="130"/>
      <c r="M43" s="130"/>
      <c r="N43" s="4"/>
      <c r="O43" s="130"/>
      <c r="P43" s="8"/>
      <c r="Q43" s="8"/>
      <c r="R43" s="8"/>
      <c r="S43" s="134"/>
    </row>
    <row r="44" spans="1:19" ht="22.5">
      <c r="A44" s="141"/>
      <c r="B44" s="142"/>
      <c r="J44" s="135"/>
      <c r="S44" s="134"/>
    </row>
    <row r="45" spans="1:19" s="139" customFormat="1" ht="22.5">
      <c r="A45" s="141"/>
      <c r="B45" s="130"/>
      <c r="C45" s="3"/>
      <c r="D45" s="3"/>
      <c r="E45" s="119"/>
      <c r="F45" s="4"/>
      <c r="G45" s="4"/>
      <c r="H45" s="3"/>
      <c r="I45" s="3"/>
      <c r="J45" s="135"/>
      <c r="K45" s="3"/>
      <c r="L45" s="3"/>
      <c r="M45" s="3"/>
      <c r="N45" s="119"/>
      <c r="O45" s="119"/>
      <c r="P45" s="3"/>
      <c r="Q45" s="3"/>
      <c r="R45" s="3"/>
      <c r="S45" s="134"/>
    </row>
    <row r="46" spans="1:19" s="139" customFormat="1" ht="22.5">
      <c r="A46" s="3"/>
      <c r="B46" s="130"/>
      <c r="C46" s="3"/>
      <c r="D46" s="3"/>
      <c r="E46" s="119"/>
      <c r="F46" s="4"/>
      <c r="G46" s="4"/>
      <c r="H46" s="3"/>
      <c r="I46" s="3"/>
      <c r="J46" s="3"/>
      <c r="K46" s="3"/>
      <c r="L46" s="3"/>
      <c r="M46" s="3"/>
      <c r="N46" s="119"/>
      <c r="O46" s="119"/>
      <c r="P46" s="3"/>
      <c r="Q46" s="3"/>
      <c r="R46" s="3"/>
    </row>
    <row r="47" spans="1:19" s="139" customFormat="1" ht="19.5" customHeight="1">
      <c r="A47" s="3"/>
      <c r="B47" s="3"/>
      <c r="C47" s="3"/>
      <c r="D47" s="3"/>
      <c r="E47" s="119"/>
      <c r="F47" s="4"/>
      <c r="G47" s="4"/>
      <c r="H47" s="3"/>
      <c r="I47" s="3"/>
      <c r="J47" s="3"/>
      <c r="K47" s="3"/>
      <c r="L47" s="3"/>
      <c r="M47" s="3"/>
      <c r="N47" s="119"/>
      <c r="O47" s="119"/>
      <c r="P47" s="3"/>
      <c r="Q47" s="3"/>
      <c r="R47" s="3"/>
      <c r="S47" s="3"/>
    </row>
    <row r="48" spans="1:19" ht="14" customHeight="1">
      <c r="J48" s="143"/>
      <c r="S48" s="121"/>
    </row>
    <row r="49" spans="10:10" ht="16.5" customHeight="1">
      <c r="J49" s="121"/>
    </row>
  </sheetData>
  <sheetProtection sheet="1" objects="1" scenarios="1"/>
  <mergeCells count="3">
    <mergeCell ref="B4:D4"/>
    <mergeCell ref="K4:M4"/>
    <mergeCell ref="C18:D18"/>
  </mergeCells>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67" zoomScaleNormal="75" zoomScaleSheetLayoutView="67" workbookViewId="0"/>
  </sheetViews>
  <sheetFormatPr defaultColWidth="8.6328125" defaultRowHeight="20.149999999999999" customHeight="1"/>
  <cols>
    <col min="1" max="1" width="2.6328125" style="13" customWidth="1"/>
    <col min="2" max="2" width="3.6328125" style="14" customWidth="1"/>
    <col min="3" max="3" width="42.90625" style="13" customWidth="1"/>
    <col min="4" max="4" width="82.90625" style="13" customWidth="1"/>
    <col min="5" max="5" width="6" style="13" customWidth="1"/>
    <col min="6" max="10" width="11.6328125" style="13" customWidth="1"/>
    <col min="11" max="11" width="3.6328125" style="13" customWidth="1"/>
    <col min="12" max="16384" width="8.6328125" style="13"/>
  </cols>
  <sheetData>
    <row r="1" spans="1:12" ht="21.75" customHeight="1">
      <c r="A1" s="9"/>
      <c r="B1" s="10" t="s">
        <v>153</v>
      </c>
      <c r="C1" s="11"/>
      <c r="D1" s="11"/>
      <c r="E1" s="12"/>
      <c r="F1" s="12"/>
      <c r="G1" s="12"/>
      <c r="H1" s="12"/>
      <c r="I1" s="12"/>
      <c r="J1" s="12"/>
      <c r="K1" s="12"/>
      <c r="L1" s="12"/>
    </row>
    <row r="2" spans="1:12" ht="20.25" customHeight="1"/>
    <row r="3" spans="1:12" ht="20.149999999999999" customHeight="1">
      <c r="B3" s="14" t="s">
        <v>64</v>
      </c>
      <c r="C3" s="13" t="s">
        <v>8</v>
      </c>
      <c r="D3" s="13" t="s">
        <v>9</v>
      </c>
      <c r="E3" s="13" t="s">
        <v>31</v>
      </c>
      <c r="L3" s="15" t="s">
        <v>32</v>
      </c>
    </row>
    <row r="4" spans="1:12" ht="20.149999999999999" customHeight="1">
      <c r="C4" s="13" t="s">
        <v>65</v>
      </c>
      <c r="D4" s="13" t="s">
        <v>66</v>
      </c>
      <c r="E4" s="13" t="s">
        <v>33</v>
      </c>
    </row>
    <row r="6" spans="1:12" ht="20.149999999999999" customHeight="1">
      <c r="B6" s="14" t="s">
        <v>67</v>
      </c>
      <c r="C6" s="13" t="s">
        <v>10</v>
      </c>
      <c r="D6" s="13" t="s">
        <v>34</v>
      </c>
    </row>
    <row r="7" spans="1:12" ht="22.5">
      <c r="C7" s="13" t="s">
        <v>68</v>
      </c>
      <c r="D7" s="13" t="s">
        <v>69</v>
      </c>
    </row>
    <row r="9" spans="1:12" ht="20.149999999999999" customHeight="1">
      <c r="B9" s="14" t="s">
        <v>70</v>
      </c>
      <c r="C9" s="13" t="s">
        <v>7</v>
      </c>
      <c r="D9" s="117">
        <v>25164</v>
      </c>
    </row>
    <row r="10" spans="1:12" ht="20.149999999999999" customHeight="1">
      <c r="C10" s="13" t="s">
        <v>71</v>
      </c>
      <c r="D10" s="62"/>
    </row>
    <row r="12" spans="1:12" ht="20.149999999999999" customHeight="1">
      <c r="B12" s="14" t="s">
        <v>72</v>
      </c>
      <c r="C12" s="13" t="s">
        <v>94</v>
      </c>
      <c r="D12" s="13" t="s">
        <v>159</v>
      </c>
    </row>
    <row r="13" spans="1:12" ht="20.149999999999999" customHeight="1">
      <c r="C13" s="13" t="s">
        <v>178</v>
      </c>
      <c r="D13" s="13" t="s">
        <v>160</v>
      </c>
    </row>
    <row r="15" spans="1:12" ht="20.149999999999999" customHeight="1">
      <c r="B15" s="14" t="s">
        <v>73</v>
      </c>
      <c r="C15" s="13" t="s">
        <v>11</v>
      </c>
      <c r="D15" s="118">
        <v>2268</v>
      </c>
      <c r="E15" s="13" t="s">
        <v>35</v>
      </c>
    </row>
    <row r="16" spans="1:12" ht="20.149999999999999" customHeight="1">
      <c r="C16" s="13" t="s">
        <v>74</v>
      </c>
      <c r="D16" s="22"/>
    </row>
    <row r="18" spans="2:6" ht="20.149999999999999" customHeight="1">
      <c r="B18" s="14" t="s">
        <v>75</v>
      </c>
      <c r="C18" s="13" t="s">
        <v>12</v>
      </c>
      <c r="D18" s="16" t="s">
        <v>101</v>
      </c>
    </row>
    <row r="19" spans="2:6" ht="20.149999999999999" customHeight="1">
      <c r="C19" s="13" t="s">
        <v>76</v>
      </c>
      <c r="D19" s="16" t="s">
        <v>102</v>
      </c>
    </row>
    <row r="20" spans="2:6" ht="22.5">
      <c r="D20" s="16" t="s">
        <v>103</v>
      </c>
      <c r="E20" s="14"/>
    </row>
    <row r="21" spans="2:6" ht="21.75" customHeight="1">
      <c r="D21" s="16" t="s">
        <v>104</v>
      </c>
    </row>
    <row r="22" spans="2:6" ht="20.149999999999999" customHeight="1">
      <c r="D22" s="13" t="s">
        <v>105</v>
      </c>
    </row>
    <row r="24" spans="2:6" ht="20.149999999999999" customHeight="1">
      <c r="B24" s="14" t="s">
        <v>64</v>
      </c>
      <c r="C24" s="13" t="s">
        <v>15</v>
      </c>
      <c r="D24" s="13" t="s">
        <v>36</v>
      </c>
    </row>
    <row r="25" spans="2:6" ht="20.149999999999999" customHeight="1">
      <c r="C25" s="13" t="s">
        <v>77</v>
      </c>
      <c r="D25" s="13" t="s">
        <v>78</v>
      </c>
    </row>
    <row r="26" spans="2:6" ht="20.149999999999999" customHeight="1">
      <c r="B26" s="13"/>
    </row>
    <row r="27" spans="2:6" ht="20.149999999999999" customHeight="1">
      <c r="D27" s="14" t="s">
        <v>259</v>
      </c>
      <c r="F27" s="7"/>
    </row>
    <row r="41" spans="6:10" ht="20.149999999999999" customHeight="1">
      <c r="F41" s="1"/>
      <c r="G41" s="1"/>
    </row>
    <row r="42" spans="6:10" ht="20.149999999999999" customHeight="1">
      <c r="F42" s="1"/>
      <c r="G42" s="1"/>
    </row>
    <row r="43" spans="6:10" ht="20.149999999999999" customHeight="1">
      <c r="F43" s="1"/>
      <c r="G43" s="1"/>
    </row>
    <row r="45" spans="6:10" ht="20.149999999999999" customHeight="1">
      <c r="H45" s="1"/>
      <c r="I45" s="1"/>
      <c r="J45" s="1"/>
    </row>
    <row r="46" spans="6:10" ht="20.149999999999999" customHeight="1">
      <c r="H46" s="1"/>
      <c r="I46" s="1"/>
      <c r="J46" s="1"/>
    </row>
    <row r="47" spans="6:10" ht="20.149999999999999" customHeight="1">
      <c r="H47" s="1"/>
      <c r="I47" s="1"/>
      <c r="J47" s="1"/>
    </row>
    <row r="49" spans="2:2" ht="20.149999999999999" customHeight="1">
      <c r="B49" s="13"/>
    </row>
    <row r="50" spans="2:2" ht="20.149999999999999" customHeight="1">
      <c r="B50" s="13"/>
    </row>
    <row r="51" spans="2:2" ht="20.149999999999999" customHeight="1">
      <c r="B51" s="13"/>
    </row>
  </sheetData>
  <phoneticPr fontId="2"/>
  <printOptions horizontalCentered="1" verticalCentered="1"/>
  <pageMargins left="0.23622047244094491" right="0.19685039370078741" top="0.27559055118110237" bottom="0.31496062992125984" header="0.51181102362204722" footer="0.15748031496062992"/>
  <pageSetup paperSize="9" scale="7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'6.Corporate_Overview'!Print_Area</vt:lpstr>
      <vt:lpstr>Cover!Print_Area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fy24q3-supplemental</dc:title>
  <dc:subject>2024年5月期(FY24)第3四半期　業績補足資料</dc:subject>
  <dc:creator>Oracle Corporation</dc:creator>
  <cp:keywords>3rd Quarter, Fiscal Year ending May 2024 (FY24) Business Results, Supplemental Information and Historical Facts, 2024/3/19,日本オラクル株式会社,Oracle Corporation Japan (TSE 4716)</cp:keywords>
  <dc:description/>
  <cp:lastModifiedBy>Miyuki Moriyama</cp:lastModifiedBy>
  <cp:lastPrinted>2024-03-18T04:56:12Z</cp:lastPrinted>
  <dcterms:created xsi:type="dcterms:W3CDTF">2009-12-21T07:58:45Z</dcterms:created>
  <dcterms:modified xsi:type="dcterms:W3CDTF">2024-10-28T03:54:16Z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